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ff64a41eb786a8/2. studio/"/>
    </mc:Choice>
  </mc:AlternateContent>
  <xr:revisionPtr revIDLastSave="0" documentId="8_{042DC4B0-0FC8-4BBE-9F85-3C57A29B5F79}" xr6:coauthVersionLast="47" xr6:coauthVersionMax="47" xr10:uidLastSave="{00000000-0000-0000-0000-000000000000}"/>
  <bookViews>
    <workbookView xWindow="-120" yWindow="-120" windowWidth="51840" windowHeight="21390" tabRatio="959" xr2:uid="{1FDF6202-AE78-4AF2-B3F7-2AE6A083615A}"/>
  </bookViews>
  <sheets>
    <sheet name="Calcolo semplificato" sheetId="12" r:id="rId1"/>
    <sheet name="20 anni al 30.6.24" sheetId="2" r:id="rId2"/>
    <sheet name="21 anni al 30.6.24" sheetId="3" r:id="rId3"/>
    <sheet name="22 anni al 30.6.24" sheetId="4" r:id="rId4"/>
    <sheet name="23 anni al 30.6.24" sheetId="5" r:id="rId5"/>
    <sheet name="24 anni al 30.6.24" sheetId="6" r:id="rId6"/>
    <sheet name="25 anni al 30.6.24" sheetId="7" r:id="rId7"/>
    <sheet name="26 anni al 30.6.24" sheetId="8" r:id="rId8"/>
    <sheet name="27 anni al 30.6.24" sheetId="9" r:id="rId9"/>
    <sheet name="28 anni al 30.6.24" sheetId="10" r:id="rId10"/>
    <sheet name="29-33 anni al 30.6.24" sheetId="11" r:id="rId11"/>
  </sheets>
  <definedNames>
    <definedName name="_xlnm._FilterDatabase" localSheetId="0" hidden="1">'Calcolo semplificato'!$O$1:$U$112</definedName>
    <definedName name="_xlnm.Print_Area" localSheetId="0">'Calcolo semplificato'!$A$1:$K$20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2" l="1"/>
  <c r="I14" i="12"/>
  <c r="H14" i="12"/>
  <c r="K14" i="12" s="1"/>
  <c r="J13" i="12"/>
  <c r="I13" i="12"/>
  <c r="H13" i="12"/>
  <c r="K13" i="12" s="1"/>
  <c r="J12" i="12"/>
  <c r="I12" i="12"/>
  <c r="H12" i="12"/>
  <c r="K12" i="12" s="1"/>
  <c r="J11" i="12"/>
  <c r="I11" i="12"/>
  <c r="H11" i="12"/>
  <c r="K11" i="12" s="1"/>
  <c r="J10" i="12"/>
  <c r="I10" i="12"/>
  <c r="H10" i="12"/>
  <c r="K10" i="12" s="1"/>
  <c r="J9" i="12"/>
  <c r="I9" i="12"/>
  <c r="H9" i="12"/>
  <c r="K9" i="12" s="1"/>
  <c r="J8" i="12"/>
  <c r="I8" i="12"/>
  <c r="H8" i="12"/>
  <c r="K8" i="12" s="1"/>
  <c r="J7" i="12"/>
  <c r="I7" i="12"/>
  <c r="H7" i="12"/>
  <c r="K7" i="12" s="1"/>
  <c r="I6" i="12"/>
  <c r="H6" i="12"/>
  <c r="K5" i="12"/>
  <c r="J5" i="12"/>
  <c r="I5" i="12"/>
  <c r="H5" i="12"/>
  <c r="M14" i="12"/>
  <c r="L14" i="12" a="1"/>
  <c r="L14" i="12" s="1"/>
  <c r="M13" i="12"/>
  <c r="L13" i="12" a="1"/>
  <c r="L13" i="12" s="1"/>
  <c r="M12" i="12"/>
  <c r="L12" i="12" a="1"/>
  <c r="L12" i="12" s="1"/>
  <c r="M11" i="12"/>
  <c r="L11" i="12" a="1"/>
  <c r="L11" i="12" s="1"/>
  <c r="M10" i="12"/>
  <c r="L10" i="12" a="1"/>
  <c r="L10" i="12" s="1"/>
  <c r="M9" i="12"/>
  <c r="L9" i="12" a="1"/>
  <c r="L9" i="12" s="1"/>
  <c r="M8" i="12"/>
  <c r="L8" i="12" a="1"/>
  <c r="L8" i="12" s="1"/>
  <c r="M7" i="12"/>
  <c r="L7" i="12" a="1"/>
  <c r="L7" i="12" s="1"/>
  <c r="M6" i="12"/>
  <c r="L6" i="12" a="1"/>
  <c r="L6" i="12" s="1"/>
  <c r="J6" i="12" s="1"/>
  <c r="M5" i="12"/>
  <c r="L5" i="12" a="1"/>
  <c r="L5" i="12" s="1"/>
  <c r="G3" i="3"/>
  <c r="G4" i="4"/>
  <c r="F9" i="10"/>
  <c r="F7" i="10"/>
  <c r="F9" i="9"/>
  <c r="F7" i="9"/>
  <c r="F9" i="8"/>
  <c r="F7" i="8"/>
  <c r="F9" i="6"/>
  <c r="F7" i="6"/>
  <c r="F9" i="5"/>
  <c r="F7" i="5"/>
  <c r="F9" i="4"/>
  <c r="F7" i="4"/>
  <c r="F9" i="3"/>
  <c r="F7" i="3"/>
  <c r="F9" i="7"/>
  <c r="F7" i="7"/>
  <c r="F14" i="2"/>
  <c r="F13" i="2"/>
  <c r="F11" i="2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8" i="10"/>
  <c r="F6" i="10"/>
  <c r="F5" i="10"/>
  <c r="F4" i="10"/>
  <c r="F3" i="10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8" i="9"/>
  <c r="F6" i="9"/>
  <c r="F5" i="9"/>
  <c r="F4" i="9"/>
  <c r="F3" i="9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6" i="8"/>
  <c r="F5" i="8"/>
  <c r="F4" i="8"/>
  <c r="F3" i="8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8" i="7"/>
  <c r="F6" i="7"/>
  <c r="F5" i="7"/>
  <c r="F4" i="7"/>
  <c r="F3" i="7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6" i="6"/>
  <c r="F5" i="6"/>
  <c r="F4" i="6"/>
  <c r="F3" i="6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6" i="5"/>
  <c r="F5" i="5"/>
  <c r="F4" i="5"/>
  <c r="F3" i="5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6" i="4"/>
  <c r="F5" i="4"/>
  <c r="F4" i="4"/>
  <c r="F3" i="4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6" i="3"/>
  <c r="F5" i="3"/>
  <c r="F4" i="3"/>
  <c r="F3" i="3"/>
  <c r="F7" i="2"/>
  <c r="F8" i="2"/>
  <c r="F9" i="2"/>
  <c r="F10" i="2"/>
  <c r="F12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K6" i="12" l="1"/>
  <c r="K16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<sst xmlns="http://schemas.openxmlformats.org/spreadsheetml/2006/main" count="820" uniqueCount="108">
  <si>
    <t xml:space="preserve">In esame solo ultima stagione campionato di provenienza </t>
  </si>
  <si>
    <t>Età 20 anni al 30.06.2024</t>
  </si>
  <si>
    <t>Coeff.</t>
  </si>
  <si>
    <t>Valore</t>
  </si>
  <si>
    <t>Età 25 anni al 30.06.2024</t>
  </si>
  <si>
    <t>Superlega e Serie A1F</t>
  </si>
  <si>
    <t>Superlega</t>
  </si>
  <si>
    <t>Serie A2M</t>
  </si>
  <si>
    <t>Serie A3M</t>
  </si>
  <si>
    <t xml:space="preserve"> Serie A1F</t>
  </si>
  <si>
    <t>Serie A2F</t>
  </si>
  <si>
    <t>Serie A2 M/F</t>
  </si>
  <si>
    <t>Serie A3 M</t>
  </si>
  <si>
    <t>Serie B M/F</t>
  </si>
  <si>
    <t>SL/Serie A1F/A2M/F e A3M</t>
  </si>
  <si>
    <t xml:space="preserve"> C/D/1°/2°/3° DIV.  M/F</t>
  </si>
  <si>
    <t>Serie C/D/1°/2°/3° Div. M/F</t>
  </si>
  <si>
    <t>Serie B F</t>
  </si>
  <si>
    <t>Serie B1F</t>
  </si>
  <si>
    <t>Serie B M</t>
  </si>
  <si>
    <t>Serie BM</t>
  </si>
  <si>
    <t>Serie B2 F</t>
  </si>
  <si>
    <t>Serie  C/D M/F</t>
  </si>
  <si>
    <t>1°/2°/3° Div. M/F</t>
  </si>
  <si>
    <t>Serie C/D/1°,2°,3° Div. M</t>
  </si>
  <si>
    <t>Serie C/D/1°,2°,3° Div. F</t>
  </si>
  <si>
    <t>Serie  B1 F</t>
  </si>
  <si>
    <t>Serie C/D/1°,2°,3°Div. F</t>
  </si>
  <si>
    <t>Serie  B2 F</t>
  </si>
  <si>
    <t>Serie C/D/1°,2°,3°Div. M/F</t>
  </si>
  <si>
    <t>Serie C/D M/F</t>
  </si>
  <si>
    <t>Età 21 anni al 30.06.2024</t>
  </si>
  <si>
    <t>Età 26 anni al 30.06.2024</t>
  </si>
  <si>
    <t>Età 22 anni al 30.06.2024</t>
  </si>
  <si>
    <t>Età 27 anni al 30.06.2024</t>
  </si>
  <si>
    <t>Età 23 anni al 30.06.2024</t>
  </si>
  <si>
    <t>Età 28 anni al 30.06.2024</t>
  </si>
  <si>
    <t>Età 24 anni al 30.06.2024</t>
  </si>
  <si>
    <t>Età 29/33 anni al 30.06.2024</t>
  </si>
  <si>
    <t>1 anno</t>
  </si>
  <si>
    <t>2 anni</t>
  </si>
  <si>
    <t>3, 4 e 5 anni</t>
  </si>
  <si>
    <t>Serie A3 M/F</t>
  </si>
  <si>
    <t>Serie B1 F</t>
  </si>
  <si>
    <t>Serie C M/F</t>
  </si>
  <si>
    <t>Serie C M/F.</t>
  </si>
  <si>
    <t>Serie D M./F</t>
  </si>
  <si>
    <t>Serie D M/F.</t>
  </si>
  <si>
    <t>Serie D M/F</t>
  </si>
  <si>
    <t>Serie 1°/2°/3°Div. M/F</t>
  </si>
  <si>
    <t>ALLEGATO B</t>
  </si>
  <si>
    <t>Campionato disputato 23/24</t>
  </si>
  <si>
    <t>Campionato di Destinazione 24/25</t>
  </si>
  <si>
    <t xml:space="preserve">Campionato Disputato </t>
  </si>
  <si>
    <t>parametro base</t>
  </si>
  <si>
    <t>Annate</t>
  </si>
  <si>
    <t>Coefficiente Moltiplicatore</t>
  </si>
  <si>
    <t>Coefficiente Campionato</t>
  </si>
  <si>
    <t>SL</t>
  </si>
  <si>
    <t>Serie A2M e A3M</t>
  </si>
  <si>
    <t>Serie A2 M/F e A3M</t>
  </si>
  <si>
    <t xml:space="preserve"> DETERMINAZIONE INDENNIZZO  COMPENSAZIONE CON  USCITA  AL 30 GIUGNO 2024 ATLETI/E CON ETA' DAI 20 AI 29 ANNI</t>
  </si>
  <si>
    <t xml:space="preserve"> C/D/1/2/3DIV.M/F</t>
  </si>
  <si>
    <t xml:space="preserve"> C/D/1°/2°/3° DIV. M/F</t>
  </si>
  <si>
    <t>Anzianità di tesseramento</t>
  </si>
  <si>
    <t>Campionato Disputato</t>
  </si>
  <si>
    <t>Campionato di Destinazione</t>
  </si>
  <si>
    <t>Coefficiente campionato</t>
  </si>
  <si>
    <t>età al 30/06/2024</t>
  </si>
  <si>
    <t>Coeffiente</t>
  </si>
  <si>
    <t>Anzianità tesseramento</t>
  </si>
  <si>
    <t>Superlega Maschile</t>
  </si>
  <si>
    <t>Serie A1 Femminile</t>
  </si>
  <si>
    <t>Serie A2 Maschile</t>
  </si>
  <si>
    <t>3 anni o più</t>
  </si>
  <si>
    <t>Serie A3 Maschile</t>
  </si>
  <si>
    <t>Serie A2 Femminile</t>
  </si>
  <si>
    <t>Serie B Maschile</t>
  </si>
  <si>
    <t>Serie B1 Femminile</t>
  </si>
  <si>
    <t>Serie B2 Femminile</t>
  </si>
  <si>
    <t>Serie C Maschile</t>
  </si>
  <si>
    <t>Serie D Maschile</t>
  </si>
  <si>
    <t>1 Divisione Maschile</t>
  </si>
  <si>
    <t>2 Divisione Maschile</t>
  </si>
  <si>
    <t>3 Divisione Maschile</t>
  </si>
  <si>
    <t>Serie C Femminile</t>
  </si>
  <si>
    <t>Serie D Femminile</t>
  </si>
  <si>
    <t>1 Divisione F Femminile</t>
  </si>
  <si>
    <t>2 Divisione F Femminile</t>
  </si>
  <si>
    <t>3 Divisione F Femminile</t>
  </si>
  <si>
    <t>Campionato      Disputato</t>
  </si>
  <si>
    <t>Nome</t>
  </si>
  <si>
    <t>Cognome</t>
  </si>
  <si>
    <t>Parametro base</t>
  </si>
  <si>
    <t>Età al 30/06/2024</t>
  </si>
  <si>
    <t>Coefficiente</t>
  </si>
  <si>
    <t>Coefficiente Campionato &lt;29</t>
  </si>
  <si>
    <t>Coefficiente Campionato &gt;29</t>
  </si>
  <si>
    <t>PREMIO DI COMPENSAZIONE FIPAV</t>
  </si>
  <si>
    <t>Realizzato da Sabatino Pizzano</t>
  </si>
  <si>
    <t>http://www.studiopizzano.it</t>
  </si>
  <si>
    <t>Versione del 30/05/2024</t>
  </si>
  <si>
    <t>Campionato                       di Destinazione</t>
  </si>
  <si>
    <t>PREMIO COMPENSAZIONE</t>
  </si>
  <si>
    <t>TOTALE VALORE PREMIO COMPENSAZIONE</t>
  </si>
  <si>
    <t>mail s.pizzano@studiopizzano.it</t>
  </si>
  <si>
    <t>nome</t>
  </si>
  <si>
    <t>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</si>
</sst>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_ ;\-#,##0.0\ "/>
  </numFmts>
  <fonts count="18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6"/>
      <color rgb="FF0D0D0D"/>
      <name val="Segoe UI"/>
      <family val="2"/>
    </font>
    <font>
      <sz val="9.6"/>
      <color rgb="FF0D0D0D"/>
      <name val="Segoe UI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13343B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0" fillId="0" borderId="0" xfId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right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164" fontId="0" fillId="10" borderId="5" xfId="1" applyNumberFormat="1" applyFont="1" applyFill="1" applyBorder="1" applyAlignment="1" applyProtection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3" fontId="16" fillId="8" borderId="6" xfId="0" applyNumberFormat="1" applyFont="1" applyFill="1" applyBorder="1" applyAlignment="1">
      <alignment horizontal="right" vertical="center" wrapText="1" indent="1"/>
    </xf>
    <xf numFmtId="0" fontId="17" fillId="0" borderId="0" xfId="0" applyFont="1"/>
    <xf numFmtId="3" fontId="15" fillId="8" borderId="0" xfId="0" applyNumberFormat="1" applyFont="1" applyFill="1" applyAlignment="1">
      <alignment horizontal="left" vertical="center" wrapText="1" indent="7"/>
    </xf>
    <xf numFmtId="0" fontId="0" fillId="0" borderId="0" xfId="0" applyAlignment="1">
      <alignment wrapText="1"/>
    </xf>
    <xf numFmtId="0" fontId="11" fillId="0" borderId="0" xfId="2" applyAlignment="1">
      <alignment wrapText="1"/>
    </xf>
    <xf numFmtId="0" fontId="15" fillId="9" borderId="0" xfId="0" applyFont="1" applyFill="1" applyAlignment="1">
      <alignment horizontal="center" vertical="center" wrapText="1"/>
    </xf>
    <xf numFmtId="0" fontId="0" fillId="9" borderId="0" xfId="0" applyFill="1" applyAlignment="1">
      <alignment wrapText="1"/>
    </xf>
    <xf numFmtId="0" fontId="15" fillId="8" borderId="0" xfId="0" applyFont="1" applyFill="1" applyAlignment="1">
      <alignment horizontal="right" vertical="center" wrapText="1" indent="1"/>
    </xf>
  </cellXfs>
  <cellStyles count="3">
    <cellStyle name="Collegamento ipertestuale" xfId="2" builtinId="8"/>
    <cellStyle name="Migliaia" xfId="1" builtinId="3"/>
    <cellStyle name="Normale" xfId="0" builtinId="0"/>
  </cellStyles>
  <dxfs count="3">
    <dxf>
      <font>
        <color theme="4" tint="-0.24994659260841701"/>
      </font>
    </dxf>
    <dxf>
      <font>
        <color theme="4" tint="0.79998168889431442"/>
      </font>
    </dxf>
    <dxf>
      <font>
        <color theme="8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udiopizzano.i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44A0-BF64-4AC5-84A8-8CA34F429EB2}">
  <dimension ref="A1:AD113"/>
  <sheetViews>
    <sheetView showGridLines="0" tabSelected="1" zoomScale="145" zoomScaleNormal="145" workbookViewId="0">
      <selection activeCell="D6" sqref="D6"/>
    </sheetView>
  </sheetViews>
  <sheetFormatPr defaultRowHeight="15" x14ac:dyDescent="0.25"/>
  <cols>
    <col min="1" max="1" width="2.28515625" style="31" customWidth="1"/>
    <col min="2" max="2" width="16.85546875" style="31" customWidth="1"/>
    <col min="3" max="3" width="17.7109375" style="31" customWidth="1"/>
    <col min="4" max="4" width="13" style="31" customWidth="1"/>
    <col min="5" max="5" width="15" style="31" customWidth="1"/>
    <col min="6" max="6" width="21" style="31" bestFit="1" customWidth="1"/>
    <col min="7" max="7" width="21.7109375" style="31" customWidth="1"/>
    <col min="8" max="8" width="12.85546875" style="31" customWidth="1"/>
    <col min="9" max="9" width="13.85546875" style="31" bestFit="1" customWidth="1"/>
    <col min="10" max="10" width="19.5703125" style="31" bestFit="1" customWidth="1"/>
    <col min="11" max="11" width="21.42578125" style="31" customWidth="1"/>
    <col min="12" max="12" width="20.28515625" style="31" hidden="1" customWidth="1"/>
    <col min="13" max="13" width="15.28515625" hidden="1" customWidth="1"/>
    <col min="14" max="14" width="9.140625" hidden="1" customWidth="1"/>
    <col min="15" max="16" width="20.5703125" style="30" hidden="1" customWidth="1"/>
    <col min="17" max="17" width="18.5703125" style="30" hidden="1" customWidth="1"/>
    <col min="18" max="18" width="15.140625" style="27" hidden="1" customWidth="1"/>
    <col min="19" max="21" width="15.140625" style="28" hidden="1" customWidth="1"/>
    <col min="22" max="22" width="9.140625" hidden="1" customWidth="1"/>
    <col min="23" max="23" width="19.140625" hidden="1" customWidth="1"/>
    <col min="24" max="24" width="9.140625" style="32" hidden="1" customWidth="1"/>
    <col min="25" max="25" width="10" hidden="1" customWidth="1"/>
    <col min="26" max="26" width="0" hidden="1" customWidth="1"/>
    <col min="27" max="27" width="11" hidden="1" customWidth="1"/>
    <col min="28" max="28" width="11.140625" hidden="1" customWidth="1"/>
    <col min="29" max="29" width="9.140625" hidden="1" customWidth="1"/>
    <col min="30" max="30" width="10.140625" bestFit="1" customWidth="1"/>
  </cols>
  <sheetData>
    <row r="1" spans="1:30" ht="37.5" customHeight="1" x14ac:dyDescent="0.25">
      <c r="O1" s="35" t="s">
        <v>65</v>
      </c>
      <c r="P1" s="35" t="s">
        <v>66</v>
      </c>
      <c r="Q1" s="35" t="s">
        <v>67</v>
      </c>
      <c r="R1" s="35" t="s">
        <v>54</v>
      </c>
      <c r="S1" s="39" t="s">
        <v>68</v>
      </c>
      <c r="T1" s="39" t="s">
        <v>69</v>
      </c>
      <c r="U1" s="39" t="s">
        <v>70</v>
      </c>
      <c r="W1" s="35" t="s">
        <v>65</v>
      </c>
      <c r="X1" s="35" t="s">
        <v>95</v>
      </c>
      <c r="Y1" s="35" t="s">
        <v>54</v>
      </c>
    </row>
    <row r="2" spans="1:30" ht="37.5" customHeight="1" x14ac:dyDescent="0.25">
      <c r="B2" s="61" t="s">
        <v>98</v>
      </c>
      <c r="C2" s="61"/>
      <c r="D2" s="61"/>
      <c r="E2" s="61"/>
      <c r="F2" s="61"/>
      <c r="G2" s="61"/>
      <c r="H2" s="61"/>
      <c r="I2" s="61"/>
      <c r="J2" s="61"/>
      <c r="K2" s="62"/>
      <c r="O2" s="40" t="s">
        <v>71</v>
      </c>
      <c r="P2" s="40" t="s">
        <v>71</v>
      </c>
      <c r="Q2" s="40">
        <v>12</v>
      </c>
      <c r="R2" s="41">
        <v>1800</v>
      </c>
      <c r="S2" s="42">
        <v>20</v>
      </c>
      <c r="T2" s="43">
        <v>0</v>
      </c>
      <c r="U2" s="42" t="s">
        <v>39</v>
      </c>
      <c r="W2" s="36" t="s">
        <v>71</v>
      </c>
      <c r="X2" s="47">
        <v>13</v>
      </c>
      <c r="Y2" s="48">
        <v>1500</v>
      </c>
      <c r="AA2" s="36" t="s">
        <v>71</v>
      </c>
      <c r="AB2" s="42" t="s">
        <v>39</v>
      </c>
      <c r="AC2" s="42">
        <v>20</v>
      </c>
    </row>
    <row r="3" spans="1:30" ht="26.25" customHeight="1" x14ac:dyDescent="0.25">
      <c r="O3" s="40" t="s">
        <v>72</v>
      </c>
      <c r="P3" s="40" t="s">
        <v>72</v>
      </c>
      <c r="Q3" s="40">
        <v>12</v>
      </c>
      <c r="R3" s="41">
        <v>1850</v>
      </c>
      <c r="S3" s="42">
        <v>21</v>
      </c>
      <c r="T3" s="43">
        <v>0.5</v>
      </c>
      <c r="U3" s="42" t="s">
        <v>40</v>
      </c>
      <c r="W3" s="36" t="s">
        <v>72</v>
      </c>
      <c r="X3" s="47">
        <v>13</v>
      </c>
      <c r="Y3" s="37"/>
      <c r="AA3" s="36" t="s">
        <v>73</v>
      </c>
      <c r="AB3" s="42" t="s">
        <v>40</v>
      </c>
      <c r="AC3" s="42">
        <v>21</v>
      </c>
    </row>
    <row r="4" spans="1:30" ht="50.25" customHeight="1" x14ac:dyDescent="0.25">
      <c r="B4" s="52" t="s">
        <v>91</v>
      </c>
      <c r="C4" s="52" t="s">
        <v>92</v>
      </c>
      <c r="D4" s="52" t="s">
        <v>94</v>
      </c>
      <c r="E4" s="52" t="s">
        <v>64</v>
      </c>
      <c r="F4" s="52" t="s">
        <v>90</v>
      </c>
      <c r="G4" s="52" t="s">
        <v>102</v>
      </c>
      <c r="H4" s="52" t="s">
        <v>93</v>
      </c>
      <c r="I4" s="52" t="s">
        <v>56</v>
      </c>
      <c r="J4" s="52" t="s">
        <v>57</v>
      </c>
      <c r="K4" s="51" t="s">
        <v>103</v>
      </c>
      <c r="L4" s="50" t="s">
        <v>96</v>
      </c>
      <c r="M4" s="34" t="s">
        <v>97</v>
      </c>
      <c r="O4" s="40" t="s">
        <v>71</v>
      </c>
      <c r="P4" s="40" t="s">
        <v>73</v>
      </c>
      <c r="Q4" s="40">
        <v>9</v>
      </c>
      <c r="R4" s="41">
        <v>1900</v>
      </c>
      <c r="S4" s="42">
        <v>22</v>
      </c>
      <c r="T4" s="43">
        <v>1</v>
      </c>
      <c r="U4" s="42" t="s">
        <v>74</v>
      </c>
      <c r="W4" s="36" t="s">
        <v>73</v>
      </c>
      <c r="X4" s="47">
        <v>12</v>
      </c>
      <c r="Y4" s="37"/>
      <c r="AA4" s="36" t="s">
        <v>75</v>
      </c>
      <c r="AB4" s="42" t="s">
        <v>74</v>
      </c>
      <c r="AC4" s="42">
        <v>22</v>
      </c>
    </row>
    <row r="5" spans="1:30" ht="35.25" customHeight="1" x14ac:dyDescent="0.3">
      <c r="B5" s="53" t="s">
        <v>106</v>
      </c>
      <c r="C5" s="53" t="s">
        <v>107</v>
      </c>
      <c r="D5" s="53">
        <v>20</v>
      </c>
      <c r="E5" s="53" t="s">
        <v>74</v>
      </c>
      <c r="F5" s="53" t="s">
        <v>78</v>
      </c>
      <c r="G5" s="53" t="s">
        <v>79</v>
      </c>
      <c r="H5" s="54">
        <f>IFERROR(INDEX(R$2:R$112,MATCH(D5,S$2:S$112,0)),"")</f>
        <v>1800</v>
      </c>
      <c r="I5" s="55">
        <f>IFERROR(INDEX(T$2:T$112,MATCH(E5,U$2:U$112,0)),"")</f>
        <v>1</v>
      </c>
      <c r="J5" s="55">
        <f>IFERROR(IF(D5&lt;29,L5,M5),"")</f>
        <v>3</v>
      </c>
      <c r="K5" s="56">
        <f>IFERROR(H5*I5*J5,"")</f>
        <v>5400</v>
      </c>
      <c r="L5" s="31" cm="1">
        <f t="array" ref="L5">INDEX(Q$2:Q$113, MATCH(1, (F5=O$2:O$113)*(G5=P$2:P$113), 0))</f>
        <v>3</v>
      </c>
      <c r="M5">
        <f>INDEX(X$2:X$19,MATCH(F5,W$2:W$19,0))</f>
        <v>10</v>
      </c>
      <c r="O5" s="40" t="s">
        <v>71</v>
      </c>
      <c r="P5" s="40" t="s">
        <v>75</v>
      </c>
      <c r="Q5" s="40">
        <v>7.5</v>
      </c>
      <c r="R5" s="44">
        <v>1950</v>
      </c>
      <c r="S5" s="42">
        <v>23</v>
      </c>
      <c r="T5" s="42"/>
      <c r="U5" s="42"/>
      <c r="V5" s="30"/>
      <c r="W5" s="36" t="s">
        <v>76</v>
      </c>
      <c r="X5" s="38">
        <v>12</v>
      </c>
      <c r="Y5" s="38"/>
      <c r="AA5" s="36" t="s">
        <v>80</v>
      </c>
      <c r="AC5" s="42">
        <v>23</v>
      </c>
      <c r="AD5" s="57"/>
    </row>
    <row r="6" spans="1:30" ht="35.25" customHeight="1" x14ac:dyDescent="0.25">
      <c r="B6" s="53"/>
      <c r="C6" s="53"/>
      <c r="D6" s="53"/>
      <c r="E6" s="53"/>
      <c r="F6" s="53"/>
      <c r="G6" s="53"/>
      <c r="H6" s="54" t="str">
        <f t="shared" ref="H6:H14" si="0">IFERROR(INDEX(R$2:R$112,MATCH(D6,S$2:S$112,0)),"")</f>
        <v/>
      </c>
      <c r="I6" s="55" t="str">
        <f t="shared" ref="I6:I14" si="1">IFERROR(INDEX(T$2:T$112,MATCH(E6,U$2:U$112,0)),"")</f>
        <v/>
      </c>
      <c r="J6" s="55" t="str">
        <f t="shared" ref="J6:J14" si="2">IFERROR(IF(D6&lt;29,L6,M6),"")</f>
        <v/>
      </c>
      <c r="K6" s="56" t="str">
        <f t="shared" ref="K6:K14" si="3">IFERROR(H6*I6*J6,"")</f>
        <v/>
      </c>
      <c r="L6" s="31" t="e" cm="1">
        <f t="array" ref="L6">INDEX(Q$2:Q$113, MATCH(1, (F6=O$2:O$113)*(G6=P$2:P$113), 0))</f>
        <v>#N/A</v>
      </c>
      <c r="M6" t="e">
        <f t="shared" ref="M6:M14" si="4">INDEX(X$2:X$19,MATCH(F6,W$2:W$19,0))</f>
        <v>#N/A</v>
      </c>
      <c r="O6" s="40" t="s">
        <v>72</v>
      </c>
      <c r="P6" s="40" t="s">
        <v>76</v>
      </c>
      <c r="Q6" s="40">
        <v>9</v>
      </c>
      <c r="R6" s="41">
        <v>2000</v>
      </c>
      <c r="S6" s="42">
        <v>24</v>
      </c>
      <c r="T6" s="42"/>
      <c r="U6" s="42"/>
      <c r="W6" s="36" t="s">
        <v>75</v>
      </c>
      <c r="X6" s="47">
        <v>11</v>
      </c>
      <c r="Y6" s="37"/>
      <c r="AA6" s="36" t="s">
        <v>81</v>
      </c>
      <c r="AC6" s="42">
        <v>24</v>
      </c>
    </row>
    <row r="7" spans="1:30" s="30" customFormat="1" ht="35.25" customHeight="1" x14ac:dyDescent="0.25">
      <c r="A7" s="33"/>
      <c r="B7" s="53"/>
      <c r="C7" s="53"/>
      <c r="D7" s="53"/>
      <c r="E7" s="53"/>
      <c r="F7" s="53"/>
      <c r="G7" s="53"/>
      <c r="H7" s="54" t="str">
        <f t="shared" si="0"/>
        <v/>
      </c>
      <c r="I7" s="55" t="str">
        <f t="shared" si="1"/>
        <v/>
      </c>
      <c r="J7" s="55" t="str">
        <f t="shared" si="2"/>
        <v/>
      </c>
      <c r="K7" s="56" t="str">
        <f t="shared" si="3"/>
        <v/>
      </c>
      <c r="L7" s="31" t="e" cm="1">
        <f t="array" ref="L7">INDEX(Q$2:Q$113, MATCH(1, (F7=O$2:O$113)*(G7=P$2:P$113), 0))</f>
        <v>#N/A</v>
      </c>
      <c r="M7" t="e">
        <f t="shared" si="4"/>
        <v>#N/A</v>
      </c>
      <c r="O7" s="40" t="s">
        <v>73</v>
      </c>
      <c r="P7" s="40" t="s">
        <v>71</v>
      </c>
      <c r="Q7" s="40">
        <v>7.5</v>
      </c>
      <c r="R7" s="41">
        <v>1700</v>
      </c>
      <c r="S7" s="42">
        <v>25</v>
      </c>
      <c r="T7" s="42"/>
      <c r="U7" s="42"/>
      <c r="V7"/>
      <c r="W7" s="36" t="s">
        <v>77</v>
      </c>
      <c r="X7" s="47">
        <v>10</v>
      </c>
      <c r="Y7" s="37"/>
      <c r="AA7" s="36" t="s">
        <v>82</v>
      </c>
      <c r="AC7" s="42">
        <v>25</v>
      </c>
    </row>
    <row r="8" spans="1:30" ht="35.25" customHeight="1" x14ac:dyDescent="0.25">
      <c r="B8" s="53"/>
      <c r="C8" s="53"/>
      <c r="D8" s="53"/>
      <c r="E8" s="53"/>
      <c r="F8" s="53"/>
      <c r="G8" s="53"/>
      <c r="H8" s="54" t="str">
        <f t="shared" si="0"/>
        <v/>
      </c>
      <c r="I8" s="55" t="str">
        <f t="shared" si="1"/>
        <v/>
      </c>
      <c r="J8" s="55" t="str">
        <f t="shared" si="2"/>
        <v/>
      </c>
      <c r="K8" s="56" t="str">
        <f t="shared" si="3"/>
        <v/>
      </c>
      <c r="L8" s="31" t="e" cm="1">
        <f t="array" ref="L8">INDEX(Q$2:Q$113, MATCH(1, (F8=O$2:O$113)*(G8=P$2:P$113), 0))</f>
        <v>#N/A</v>
      </c>
      <c r="M8" t="e">
        <f t="shared" si="4"/>
        <v>#N/A</v>
      </c>
      <c r="O8" s="40" t="s">
        <v>73</v>
      </c>
      <c r="P8" s="40" t="s">
        <v>73</v>
      </c>
      <c r="Q8" s="40">
        <v>7</v>
      </c>
      <c r="R8" s="41">
        <v>1650</v>
      </c>
      <c r="S8" s="42">
        <v>26</v>
      </c>
      <c r="T8" s="42"/>
      <c r="U8" s="42"/>
      <c r="V8" s="29"/>
      <c r="W8" s="36" t="s">
        <v>78</v>
      </c>
      <c r="X8" s="38">
        <v>10</v>
      </c>
      <c r="Y8" s="46"/>
      <c r="AA8" s="36" t="s">
        <v>83</v>
      </c>
      <c r="AC8" s="42">
        <v>26</v>
      </c>
    </row>
    <row r="9" spans="1:30" ht="35.25" customHeight="1" x14ac:dyDescent="0.25">
      <c r="B9" s="53"/>
      <c r="C9" s="53"/>
      <c r="D9" s="53"/>
      <c r="E9" s="53"/>
      <c r="F9" s="53"/>
      <c r="G9" s="53"/>
      <c r="H9" s="54" t="str">
        <f t="shared" si="0"/>
        <v/>
      </c>
      <c r="I9" s="55" t="str">
        <f t="shared" si="1"/>
        <v/>
      </c>
      <c r="J9" s="55" t="str">
        <f t="shared" si="2"/>
        <v/>
      </c>
      <c r="K9" s="56" t="str">
        <f t="shared" si="3"/>
        <v/>
      </c>
      <c r="L9" s="31" t="e" cm="1">
        <f t="array" ref="L9">INDEX(Q$2:Q$113, MATCH(1, (F9=O$2:O$113)*(G9=P$2:P$113), 0))</f>
        <v>#N/A</v>
      </c>
      <c r="M9" t="e">
        <f t="shared" si="4"/>
        <v>#N/A</v>
      </c>
      <c r="O9" s="40" t="s">
        <v>73</v>
      </c>
      <c r="P9" s="40" t="s">
        <v>75</v>
      </c>
      <c r="Q9" s="40">
        <v>7</v>
      </c>
      <c r="R9" s="41">
        <v>1600</v>
      </c>
      <c r="S9" s="42">
        <v>27</v>
      </c>
      <c r="T9" s="42"/>
      <c r="U9" s="42"/>
      <c r="W9" s="36" t="s">
        <v>79</v>
      </c>
      <c r="X9" s="47">
        <v>8</v>
      </c>
      <c r="Y9" s="37"/>
      <c r="AA9" s="36" t="s">
        <v>84</v>
      </c>
      <c r="AC9" s="42">
        <v>27</v>
      </c>
    </row>
    <row r="10" spans="1:30" s="29" customFormat="1" ht="35.25" customHeight="1" x14ac:dyDescent="0.25">
      <c r="A10" s="49"/>
      <c r="B10" s="53"/>
      <c r="C10" s="53"/>
      <c r="D10" s="53"/>
      <c r="E10" s="53"/>
      <c r="F10" s="53"/>
      <c r="G10" s="53"/>
      <c r="H10" s="54" t="str">
        <f t="shared" si="0"/>
        <v/>
      </c>
      <c r="I10" s="55" t="str">
        <f t="shared" si="1"/>
        <v/>
      </c>
      <c r="J10" s="55" t="str">
        <f t="shared" si="2"/>
        <v/>
      </c>
      <c r="K10" s="56" t="str">
        <f t="shared" si="3"/>
        <v/>
      </c>
      <c r="L10" s="31" t="e" cm="1">
        <f t="array" ref="L10">INDEX(Q$2:Q$113, MATCH(1, (F10=O$2:O$113)*(G10=P$2:P$113), 0))</f>
        <v>#N/A</v>
      </c>
      <c r="M10" t="e">
        <f t="shared" si="4"/>
        <v>#N/A</v>
      </c>
      <c r="O10" s="40" t="s">
        <v>76</v>
      </c>
      <c r="P10" s="40" t="s">
        <v>76</v>
      </c>
      <c r="Q10" s="40">
        <v>7</v>
      </c>
      <c r="R10" s="41">
        <v>1550</v>
      </c>
      <c r="S10" s="42">
        <v>28</v>
      </c>
      <c r="T10" s="42"/>
      <c r="U10" s="42"/>
      <c r="V10"/>
      <c r="W10" s="36" t="s">
        <v>80</v>
      </c>
      <c r="X10" s="47">
        <v>4</v>
      </c>
      <c r="Y10" s="37"/>
      <c r="AA10" s="36" t="s">
        <v>72</v>
      </c>
      <c r="AC10" s="42">
        <v>28</v>
      </c>
    </row>
    <row r="11" spans="1:30" ht="35.25" customHeight="1" x14ac:dyDescent="0.25">
      <c r="B11" s="53"/>
      <c r="C11" s="53"/>
      <c r="D11" s="53"/>
      <c r="E11" s="53"/>
      <c r="F11" s="53"/>
      <c r="G11" s="53"/>
      <c r="H11" s="54" t="str">
        <f t="shared" si="0"/>
        <v/>
      </c>
      <c r="I11" s="55" t="str">
        <f t="shared" si="1"/>
        <v/>
      </c>
      <c r="J11" s="55" t="str">
        <f t="shared" si="2"/>
        <v/>
      </c>
      <c r="K11" s="56" t="str">
        <f t="shared" si="3"/>
        <v/>
      </c>
      <c r="L11" s="31" t="e" cm="1">
        <f t="array" ref="L11">INDEX(Q$2:Q$113, MATCH(1, (F11=O$2:O$113)*(G11=P$2:P$113), 0))</f>
        <v>#N/A</v>
      </c>
      <c r="M11" t="e">
        <f t="shared" si="4"/>
        <v>#N/A</v>
      </c>
      <c r="O11" s="40" t="s">
        <v>76</v>
      </c>
      <c r="P11" s="40" t="s">
        <v>72</v>
      </c>
      <c r="Q11" s="40">
        <v>7.5</v>
      </c>
      <c r="R11" s="41">
        <v>1500</v>
      </c>
      <c r="S11" s="45">
        <v>29</v>
      </c>
      <c r="T11" s="45"/>
      <c r="U11" s="45"/>
      <c r="W11" s="36" t="s">
        <v>81</v>
      </c>
      <c r="X11" s="47">
        <v>3</v>
      </c>
      <c r="Y11" s="37"/>
      <c r="AA11" s="36" t="s">
        <v>76</v>
      </c>
      <c r="AC11" s="45">
        <v>29</v>
      </c>
    </row>
    <row r="12" spans="1:30" ht="35.25" customHeight="1" x14ac:dyDescent="0.25">
      <c r="B12" s="53"/>
      <c r="C12" s="53"/>
      <c r="D12" s="53"/>
      <c r="E12" s="53"/>
      <c r="F12" s="53"/>
      <c r="G12" s="53"/>
      <c r="H12" s="54" t="str">
        <f t="shared" si="0"/>
        <v/>
      </c>
      <c r="I12" s="55" t="str">
        <f t="shared" si="1"/>
        <v/>
      </c>
      <c r="J12" s="55" t="str">
        <f t="shared" si="2"/>
        <v/>
      </c>
      <c r="K12" s="56" t="str">
        <f t="shared" si="3"/>
        <v/>
      </c>
      <c r="L12" s="31" t="e" cm="1">
        <f t="array" ref="L12">INDEX(Q$2:Q$113, MATCH(1, (F12=O$2:O$113)*(G12=P$2:P$113), 0))</f>
        <v>#N/A</v>
      </c>
      <c r="M12" t="e">
        <f t="shared" si="4"/>
        <v>#N/A</v>
      </c>
      <c r="O12" s="40" t="s">
        <v>75</v>
      </c>
      <c r="P12" s="40" t="s">
        <v>71</v>
      </c>
      <c r="Q12" s="40">
        <v>6.5</v>
      </c>
      <c r="R12" s="41">
        <v>1500</v>
      </c>
      <c r="S12" s="45">
        <v>30</v>
      </c>
      <c r="T12" s="45"/>
      <c r="U12" s="45"/>
      <c r="W12" s="36" t="s">
        <v>82</v>
      </c>
      <c r="X12" s="47">
        <v>1</v>
      </c>
      <c r="Y12" s="37"/>
      <c r="AA12" s="36" t="s">
        <v>78</v>
      </c>
      <c r="AC12" s="45">
        <v>30</v>
      </c>
    </row>
    <row r="13" spans="1:30" ht="35.25" customHeight="1" x14ac:dyDescent="0.25">
      <c r="B13" s="53"/>
      <c r="C13" s="53"/>
      <c r="D13" s="53"/>
      <c r="E13" s="53"/>
      <c r="F13" s="53"/>
      <c r="G13" s="53"/>
      <c r="H13" s="54" t="str">
        <f t="shared" si="0"/>
        <v/>
      </c>
      <c r="I13" s="55" t="str">
        <f t="shared" si="1"/>
        <v/>
      </c>
      <c r="J13" s="55" t="str">
        <f t="shared" si="2"/>
        <v/>
      </c>
      <c r="K13" s="56" t="str">
        <f t="shared" si="3"/>
        <v/>
      </c>
      <c r="L13" s="31" t="e" cm="1">
        <f t="array" ref="L13">INDEX(Q$2:Q$113, MATCH(1, (F13=O$2:O$113)*(G13=P$2:P$113), 0))</f>
        <v>#N/A</v>
      </c>
      <c r="M13" t="e">
        <f t="shared" si="4"/>
        <v>#N/A</v>
      </c>
      <c r="O13" s="40" t="s">
        <v>75</v>
      </c>
      <c r="P13" s="40" t="s">
        <v>73</v>
      </c>
      <c r="Q13" s="40">
        <v>6</v>
      </c>
      <c r="R13" s="41">
        <v>1500</v>
      </c>
      <c r="S13" s="45">
        <v>31</v>
      </c>
      <c r="T13" s="45"/>
      <c r="U13" s="45"/>
      <c r="W13" s="36" t="s">
        <v>83</v>
      </c>
      <c r="X13" s="47">
        <v>1</v>
      </c>
      <c r="Y13" s="37"/>
      <c r="AA13" s="36" t="s">
        <v>79</v>
      </c>
      <c r="AC13" s="45">
        <v>31</v>
      </c>
    </row>
    <row r="14" spans="1:30" ht="35.25" customHeight="1" x14ac:dyDescent="0.25">
      <c r="B14" s="53"/>
      <c r="C14" s="53"/>
      <c r="D14" s="53"/>
      <c r="E14" s="53"/>
      <c r="F14" s="53"/>
      <c r="G14" s="53"/>
      <c r="H14" s="54" t="str">
        <f t="shared" si="0"/>
        <v/>
      </c>
      <c r="I14" s="55" t="str">
        <f t="shared" si="1"/>
        <v/>
      </c>
      <c r="J14" s="55" t="str">
        <f t="shared" si="2"/>
        <v/>
      </c>
      <c r="K14" s="56" t="str">
        <f t="shared" si="3"/>
        <v/>
      </c>
      <c r="L14" s="31" t="e" cm="1">
        <f t="array" ref="L14">INDEX(Q$2:Q$113, MATCH(1, (F14=O$2:O$113)*(G14=P$2:P$113), 0))</f>
        <v>#N/A</v>
      </c>
      <c r="M14" t="e">
        <f t="shared" si="4"/>
        <v>#N/A</v>
      </c>
      <c r="O14" s="40" t="s">
        <v>75</v>
      </c>
      <c r="P14" s="40" t="s">
        <v>75</v>
      </c>
      <c r="Q14" s="40">
        <v>6</v>
      </c>
      <c r="R14" s="41">
        <v>1500</v>
      </c>
      <c r="S14" s="45">
        <v>32</v>
      </c>
      <c r="T14" s="45"/>
      <c r="U14" s="45"/>
      <c r="W14" s="36" t="s">
        <v>84</v>
      </c>
      <c r="X14" s="47">
        <v>1</v>
      </c>
      <c r="Y14" s="37"/>
      <c r="AA14" s="36" t="s">
        <v>85</v>
      </c>
      <c r="AC14" s="45">
        <v>32</v>
      </c>
    </row>
    <row r="15" spans="1:30" ht="35.25" customHeight="1" x14ac:dyDescent="0.25">
      <c r="O15" s="40" t="s">
        <v>77</v>
      </c>
      <c r="P15" s="40" t="s">
        <v>71</v>
      </c>
      <c r="Q15" s="40">
        <v>6</v>
      </c>
      <c r="R15" s="41">
        <v>1500</v>
      </c>
      <c r="S15" s="45">
        <v>33</v>
      </c>
      <c r="T15" s="45"/>
      <c r="U15" s="45"/>
      <c r="W15" s="36" t="s">
        <v>85</v>
      </c>
      <c r="X15" s="47">
        <v>4</v>
      </c>
      <c r="Y15" s="37"/>
      <c r="AA15" s="36" t="s">
        <v>86</v>
      </c>
      <c r="AC15" s="45">
        <v>33</v>
      </c>
    </row>
    <row r="16" spans="1:30" ht="35.25" customHeight="1" x14ac:dyDescent="0.25">
      <c r="B16" s="63" t="s">
        <v>104</v>
      </c>
      <c r="C16" s="63"/>
      <c r="D16" s="63"/>
      <c r="E16" s="63"/>
      <c r="F16" s="63"/>
      <c r="G16" s="63"/>
      <c r="H16" s="63"/>
      <c r="I16" s="63"/>
      <c r="J16" s="63"/>
      <c r="K16" s="58">
        <f>SUMIF(K5:K14,"&gt;0")</f>
        <v>5400</v>
      </c>
      <c r="O16" s="40" t="s">
        <v>77</v>
      </c>
      <c r="P16" s="40" t="s">
        <v>73</v>
      </c>
      <c r="Q16" s="40">
        <v>6</v>
      </c>
      <c r="R16" s="41">
        <v>500</v>
      </c>
      <c r="S16" s="42">
        <v>34</v>
      </c>
      <c r="T16" s="42"/>
      <c r="U16" s="42"/>
      <c r="W16" s="36" t="s">
        <v>86</v>
      </c>
      <c r="X16" s="47">
        <v>3</v>
      </c>
      <c r="Y16" s="37"/>
      <c r="AA16" s="36" t="s">
        <v>87</v>
      </c>
      <c r="AC16" s="42">
        <v>34</v>
      </c>
    </row>
    <row r="17" spans="2:29" ht="35.25" customHeight="1" x14ac:dyDescent="0.25">
      <c r="B17" s="59" t="s">
        <v>99</v>
      </c>
      <c r="C17" s="59"/>
      <c r="D17" s="59"/>
      <c r="E17" s="59"/>
      <c r="F17" s="59"/>
      <c r="G17" s="59"/>
      <c r="H17" s="59"/>
      <c r="I17" s="59"/>
      <c r="J17" s="59"/>
      <c r="O17" s="40" t="s">
        <v>77</v>
      </c>
      <c r="P17" s="40" t="s">
        <v>75</v>
      </c>
      <c r="Q17" s="40">
        <v>6</v>
      </c>
      <c r="R17" s="41">
        <v>0</v>
      </c>
      <c r="S17" s="42">
        <v>35</v>
      </c>
      <c r="T17" s="43">
        <v>0</v>
      </c>
      <c r="U17" s="42"/>
      <c r="W17" s="36" t="s">
        <v>87</v>
      </c>
      <c r="X17" s="47">
        <v>1</v>
      </c>
      <c r="Y17" s="37"/>
      <c r="AA17" s="36" t="s">
        <v>88</v>
      </c>
      <c r="AC17" s="42">
        <v>35</v>
      </c>
    </row>
    <row r="18" spans="2:29" ht="19.5" customHeight="1" x14ac:dyDescent="0.25">
      <c r="B18" s="60" t="s">
        <v>100</v>
      </c>
      <c r="C18" s="60"/>
      <c r="D18" s="60"/>
      <c r="E18" s="60"/>
      <c r="F18" s="60"/>
      <c r="G18" s="60"/>
      <c r="H18" s="60"/>
      <c r="I18" s="60"/>
      <c r="J18" s="60"/>
      <c r="O18" s="40" t="s">
        <v>78</v>
      </c>
      <c r="P18" s="40" t="s">
        <v>72</v>
      </c>
      <c r="Q18" s="40">
        <v>6</v>
      </c>
      <c r="R18" s="41">
        <v>0</v>
      </c>
      <c r="S18" s="45">
        <v>36</v>
      </c>
      <c r="T18" s="43">
        <v>0</v>
      </c>
      <c r="U18" s="45"/>
      <c r="W18" s="36" t="s">
        <v>88</v>
      </c>
      <c r="X18" s="47">
        <v>1</v>
      </c>
      <c r="Y18" s="37"/>
      <c r="AA18" s="36" t="s">
        <v>89</v>
      </c>
      <c r="AC18" s="45">
        <v>36</v>
      </c>
    </row>
    <row r="19" spans="2:29" ht="20.25" customHeight="1" x14ac:dyDescent="0.25">
      <c r="B19" s="59" t="s">
        <v>101</v>
      </c>
      <c r="C19" s="59"/>
      <c r="D19" s="59"/>
      <c r="E19" s="59"/>
      <c r="F19" s="59"/>
      <c r="G19" s="59"/>
      <c r="H19" s="59"/>
      <c r="I19" s="59"/>
      <c r="J19" s="59"/>
      <c r="O19" s="40" t="s">
        <v>79</v>
      </c>
      <c r="P19" s="40" t="s">
        <v>72</v>
      </c>
      <c r="Q19" s="40">
        <v>6</v>
      </c>
      <c r="R19" s="41">
        <v>0</v>
      </c>
      <c r="S19" s="45">
        <v>37</v>
      </c>
      <c r="T19" s="43">
        <v>0</v>
      </c>
      <c r="U19" s="45"/>
      <c r="W19" s="36" t="s">
        <v>89</v>
      </c>
      <c r="X19" s="47">
        <v>1</v>
      </c>
      <c r="Y19" s="37"/>
      <c r="AC19" s="45">
        <v>37</v>
      </c>
    </row>
    <row r="20" spans="2:29" ht="20.25" customHeight="1" x14ac:dyDescent="0.25">
      <c r="B20" s="59" t="s">
        <v>105</v>
      </c>
      <c r="C20" s="59"/>
      <c r="D20" s="59"/>
      <c r="O20" s="40" t="s">
        <v>78</v>
      </c>
      <c r="P20" s="40" t="s">
        <v>73</v>
      </c>
      <c r="Q20" s="40">
        <v>6</v>
      </c>
      <c r="R20" s="41">
        <v>0</v>
      </c>
      <c r="S20" s="45">
        <v>38</v>
      </c>
      <c r="T20" s="43">
        <v>0</v>
      </c>
      <c r="U20" s="45"/>
      <c r="W20" s="37"/>
      <c r="X20" s="47"/>
      <c r="Y20" s="37"/>
      <c r="AC20" s="45">
        <v>38</v>
      </c>
    </row>
    <row r="21" spans="2:29" ht="20.25" customHeight="1" x14ac:dyDescent="0.25">
      <c r="O21" s="40" t="s">
        <v>79</v>
      </c>
      <c r="P21" s="40" t="s">
        <v>73</v>
      </c>
      <c r="Q21" s="40">
        <v>6</v>
      </c>
      <c r="R21" s="41">
        <v>0</v>
      </c>
      <c r="S21" s="45">
        <v>39</v>
      </c>
      <c r="T21" s="43">
        <v>0</v>
      </c>
      <c r="U21" s="45"/>
      <c r="AC21" s="45">
        <v>39</v>
      </c>
    </row>
    <row r="22" spans="2:29" x14ac:dyDescent="0.25">
      <c r="O22" s="40" t="s">
        <v>80</v>
      </c>
      <c r="P22" s="40" t="s">
        <v>71</v>
      </c>
      <c r="Q22" s="40">
        <v>6</v>
      </c>
      <c r="R22" s="41">
        <v>0</v>
      </c>
      <c r="S22" s="45">
        <v>40</v>
      </c>
      <c r="T22" s="43">
        <v>0</v>
      </c>
      <c r="U22" s="45"/>
      <c r="AC22" s="45">
        <v>40</v>
      </c>
    </row>
    <row r="23" spans="2:29" x14ac:dyDescent="0.25">
      <c r="O23" s="40" t="s">
        <v>81</v>
      </c>
      <c r="P23" s="40" t="s">
        <v>71</v>
      </c>
      <c r="Q23" s="40">
        <v>6</v>
      </c>
      <c r="R23" s="41">
        <v>0</v>
      </c>
      <c r="S23" s="42">
        <v>41</v>
      </c>
      <c r="T23" s="43">
        <v>0</v>
      </c>
      <c r="U23" s="42"/>
      <c r="AC23" s="42">
        <v>41</v>
      </c>
    </row>
    <row r="24" spans="2:29" ht="15" customHeight="1" x14ac:dyDescent="0.25">
      <c r="O24" s="40" t="s">
        <v>82</v>
      </c>
      <c r="P24" s="40" t="s">
        <v>71</v>
      </c>
      <c r="Q24" s="40">
        <v>6</v>
      </c>
      <c r="R24" s="41">
        <v>0</v>
      </c>
      <c r="S24" s="42">
        <v>42</v>
      </c>
      <c r="T24" s="43">
        <v>0</v>
      </c>
      <c r="U24" s="42"/>
      <c r="AC24" s="42">
        <v>42</v>
      </c>
    </row>
    <row r="25" spans="2:29" x14ac:dyDescent="0.25">
      <c r="O25" s="40" t="s">
        <v>83</v>
      </c>
      <c r="P25" s="40" t="s">
        <v>71</v>
      </c>
      <c r="Q25" s="40">
        <v>6</v>
      </c>
      <c r="R25" s="41">
        <v>0</v>
      </c>
      <c r="S25" s="45">
        <v>43</v>
      </c>
      <c r="T25" s="43">
        <v>0</v>
      </c>
      <c r="U25" s="45"/>
      <c r="AC25" s="45">
        <v>43</v>
      </c>
    </row>
    <row r="26" spans="2:29" x14ac:dyDescent="0.25">
      <c r="O26" s="40" t="s">
        <v>84</v>
      </c>
      <c r="P26" s="40" t="s">
        <v>71</v>
      </c>
      <c r="Q26" s="40">
        <v>6</v>
      </c>
      <c r="R26" s="41">
        <v>0</v>
      </c>
      <c r="S26" s="45">
        <v>44</v>
      </c>
      <c r="T26" s="43">
        <v>0</v>
      </c>
      <c r="U26" s="45"/>
      <c r="AC26" s="45">
        <v>44</v>
      </c>
    </row>
    <row r="27" spans="2:29" x14ac:dyDescent="0.25">
      <c r="B27" s="59"/>
      <c r="C27" s="59"/>
      <c r="D27" s="59"/>
      <c r="E27" s="59"/>
      <c r="F27" s="59"/>
      <c r="G27" s="59"/>
      <c r="H27" s="59"/>
      <c r="I27" s="59"/>
      <c r="J27" s="59"/>
      <c r="O27" s="40" t="s">
        <v>80</v>
      </c>
      <c r="P27" s="40" t="s">
        <v>73</v>
      </c>
      <c r="Q27" s="40">
        <v>6</v>
      </c>
      <c r="R27" s="41">
        <v>0</v>
      </c>
      <c r="S27" s="45">
        <v>45</v>
      </c>
      <c r="T27" s="43">
        <v>0</v>
      </c>
      <c r="U27" s="45"/>
      <c r="AC27" s="45">
        <v>45</v>
      </c>
    </row>
    <row r="28" spans="2:29" x14ac:dyDescent="0.25">
      <c r="B28" s="60"/>
      <c r="C28" s="60"/>
      <c r="D28" s="60"/>
      <c r="E28" s="60"/>
      <c r="F28" s="60"/>
      <c r="G28" s="60"/>
      <c r="H28" s="60"/>
      <c r="I28" s="60"/>
      <c r="J28" s="60"/>
      <c r="O28" s="40" t="s">
        <v>81</v>
      </c>
      <c r="P28" s="40" t="s">
        <v>73</v>
      </c>
      <c r="Q28" s="40">
        <v>6</v>
      </c>
      <c r="R28" s="41">
        <v>0</v>
      </c>
      <c r="S28" s="45">
        <v>46</v>
      </c>
      <c r="T28" s="43">
        <v>0</v>
      </c>
      <c r="U28" s="45"/>
      <c r="AC28" s="45">
        <v>46</v>
      </c>
    </row>
    <row r="29" spans="2:29" x14ac:dyDescent="0.25">
      <c r="B29" s="59"/>
      <c r="C29" s="59"/>
      <c r="D29" s="59"/>
      <c r="E29" s="59"/>
      <c r="F29" s="59"/>
      <c r="G29" s="59"/>
      <c r="H29" s="59"/>
      <c r="I29" s="59"/>
      <c r="J29" s="59"/>
      <c r="O29" s="40" t="s">
        <v>82</v>
      </c>
      <c r="P29" s="40" t="s">
        <v>73</v>
      </c>
      <c r="Q29" s="40">
        <v>6</v>
      </c>
      <c r="R29" s="41">
        <v>0</v>
      </c>
      <c r="S29" s="45">
        <v>47</v>
      </c>
      <c r="T29" s="43">
        <v>0</v>
      </c>
      <c r="U29" s="45"/>
      <c r="AC29" s="45">
        <v>47</v>
      </c>
    </row>
    <row r="30" spans="2:29" x14ac:dyDescent="0.25">
      <c r="O30" s="40" t="s">
        <v>83</v>
      </c>
      <c r="P30" s="40" t="s">
        <v>73</v>
      </c>
      <c r="Q30" s="40">
        <v>6</v>
      </c>
      <c r="R30" s="41">
        <v>0</v>
      </c>
      <c r="S30" s="42">
        <v>48</v>
      </c>
      <c r="T30" s="43">
        <v>0</v>
      </c>
      <c r="U30" s="42"/>
      <c r="AC30" s="42">
        <v>48</v>
      </c>
    </row>
    <row r="31" spans="2:29" x14ac:dyDescent="0.25">
      <c r="O31" s="40" t="s">
        <v>84</v>
      </c>
      <c r="P31" s="40" t="s">
        <v>73</v>
      </c>
      <c r="Q31" s="40">
        <v>6</v>
      </c>
      <c r="R31" s="41">
        <v>0</v>
      </c>
      <c r="S31" s="42">
        <v>49</v>
      </c>
      <c r="T31" s="43">
        <v>0</v>
      </c>
      <c r="U31" s="42"/>
      <c r="AC31" s="42">
        <v>49</v>
      </c>
    </row>
    <row r="32" spans="2:29" x14ac:dyDescent="0.25">
      <c r="O32" s="40" t="s">
        <v>80</v>
      </c>
      <c r="P32" s="40" t="s">
        <v>75</v>
      </c>
      <c r="Q32" s="40">
        <v>6</v>
      </c>
      <c r="R32" s="41">
        <v>0</v>
      </c>
      <c r="S32" s="45">
        <v>50</v>
      </c>
      <c r="T32" s="43">
        <v>0</v>
      </c>
      <c r="U32" s="45"/>
      <c r="AC32" s="45">
        <v>50</v>
      </c>
    </row>
    <row r="33" spans="15:21" x14ac:dyDescent="0.25">
      <c r="O33" s="40" t="s">
        <v>81</v>
      </c>
      <c r="P33" s="40" t="s">
        <v>75</v>
      </c>
      <c r="Q33" s="40">
        <v>6</v>
      </c>
      <c r="R33" s="41">
        <v>0</v>
      </c>
      <c r="S33" s="45">
        <v>51</v>
      </c>
      <c r="T33" s="43">
        <v>0</v>
      </c>
      <c r="U33" s="45"/>
    </row>
    <row r="34" spans="15:21" ht="15" customHeight="1" x14ac:dyDescent="0.25">
      <c r="O34" s="40" t="s">
        <v>82</v>
      </c>
      <c r="P34" s="40" t="s">
        <v>75</v>
      </c>
      <c r="Q34" s="40">
        <v>6</v>
      </c>
      <c r="R34" s="41">
        <v>0</v>
      </c>
      <c r="S34" s="45">
        <v>52</v>
      </c>
      <c r="T34" s="43">
        <v>0</v>
      </c>
      <c r="U34" s="45"/>
    </row>
    <row r="35" spans="15:21" ht="15" customHeight="1" x14ac:dyDescent="0.25">
      <c r="O35" s="40" t="s">
        <v>83</v>
      </c>
      <c r="P35" s="40" t="s">
        <v>75</v>
      </c>
      <c r="Q35" s="40">
        <v>6</v>
      </c>
      <c r="R35" s="41">
        <v>0</v>
      </c>
      <c r="S35" s="45">
        <v>53</v>
      </c>
      <c r="T35" s="43">
        <v>0</v>
      </c>
      <c r="U35" s="45"/>
    </row>
    <row r="36" spans="15:21" ht="15" customHeight="1" x14ac:dyDescent="0.25">
      <c r="O36" s="40" t="s">
        <v>84</v>
      </c>
      <c r="P36" s="40" t="s">
        <v>75</v>
      </c>
      <c r="Q36" s="40">
        <v>6</v>
      </c>
      <c r="R36" s="41">
        <v>0</v>
      </c>
      <c r="S36" s="45">
        <v>54</v>
      </c>
      <c r="T36" s="43">
        <v>0</v>
      </c>
      <c r="U36" s="45"/>
    </row>
    <row r="37" spans="15:21" x14ac:dyDescent="0.25">
      <c r="O37" s="40" t="s">
        <v>85</v>
      </c>
      <c r="P37" s="40" t="s">
        <v>72</v>
      </c>
      <c r="Q37" s="40">
        <v>6</v>
      </c>
      <c r="R37" s="41">
        <v>0</v>
      </c>
      <c r="S37" s="42">
        <v>55</v>
      </c>
      <c r="T37" s="43">
        <v>0</v>
      </c>
      <c r="U37" s="42"/>
    </row>
    <row r="38" spans="15:21" x14ac:dyDescent="0.25">
      <c r="O38" s="40" t="s">
        <v>86</v>
      </c>
      <c r="P38" s="40" t="s">
        <v>72</v>
      </c>
      <c r="Q38" s="40">
        <v>6</v>
      </c>
      <c r="R38" s="41">
        <v>0</v>
      </c>
      <c r="S38" s="42">
        <v>56</v>
      </c>
      <c r="T38" s="43">
        <v>0</v>
      </c>
      <c r="U38" s="42"/>
    </row>
    <row r="39" spans="15:21" x14ac:dyDescent="0.25">
      <c r="O39" s="40" t="s">
        <v>87</v>
      </c>
      <c r="P39" s="40" t="s">
        <v>72</v>
      </c>
      <c r="Q39" s="40">
        <v>6</v>
      </c>
      <c r="R39" s="41">
        <v>0</v>
      </c>
      <c r="S39" s="45">
        <v>57</v>
      </c>
      <c r="T39" s="43">
        <v>0</v>
      </c>
      <c r="U39" s="45"/>
    </row>
    <row r="40" spans="15:21" x14ac:dyDescent="0.25">
      <c r="O40" s="40" t="s">
        <v>88</v>
      </c>
      <c r="P40" s="40" t="s">
        <v>72</v>
      </c>
      <c r="Q40" s="40">
        <v>6</v>
      </c>
      <c r="R40" s="41">
        <v>0</v>
      </c>
      <c r="S40" s="45">
        <v>58</v>
      </c>
      <c r="T40" s="43">
        <v>0</v>
      </c>
      <c r="U40" s="45"/>
    </row>
    <row r="41" spans="15:21" x14ac:dyDescent="0.25">
      <c r="O41" s="40" t="s">
        <v>89</v>
      </c>
      <c r="P41" s="40" t="s">
        <v>72</v>
      </c>
      <c r="Q41" s="40">
        <v>6</v>
      </c>
      <c r="R41" s="41">
        <v>0</v>
      </c>
      <c r="S41" s="45">
        <v>59</v>
      </c>
      <c r="T41" s="43">
        <v>0</v>
      </c>
      <c r="U41" s="45"/>
    </row>
    <row r="42" spans="15:21" x14ac:dyDescent="0.25">
      <c r="O42" s="40" t="s">
        <v>85</v>
      </c>
      <c r="P42" s="40" t="s">
        <v>76</v>
      </c>
      <c r="Q42" s="40">
        <v>6</v>
      </c>
      <c r="R42" s="41">
        <v>0</v>
      </c>
      <c r="S42" s="45">
        <v>60</v>
      </c>
      <c r="T42" s="43">
        <v>0</v>
      </c>
      <c r="U42" s="45"/>
    </row>
    <row r="43" spans="15:21" x14ac:dyDescent="0.25">
      <c r="O43" s="40" t="s">
        <v>86</v>
      </c>
      <c r="P43" s="40" t="s">
        <v>76</v>
      </c>
      <c r="Q43" s="40">
        <v>6</v>
      </c>
      <c r="R43" s="41">
        <v>0</v>
      </c>
      <c r="S43" s="45">
        <v>61</v>
      </c>
      <c r="T43" s="43">
        <v>0</v>
      </c>
      <c r="U43" s="45"/>
    </row>
    <row r="44" spans="15:21" ht="28.5" x14ac:dyDescent="0.25">
      <c r="O44" s="40" t="s">
        <v>87</v>
      </c>
      <c r="P44" s="40" t="s">
        <v>76</v>
      </c>
      <c r="Q44" s="40">
        <v>6</v>
      </c>
      <c r="R44" s="41">
        <v>0</v>
      </c>
      <c r="S44" s="42">
        <v>62</v>
      </c>
      <c r="T44" s="43">
        <v>0</v>
      </c>
      <c r="U44" s="42"/>
    </row>
    <row r="45" spans="15:21" ht="28.5" x14ac:dyDescent="0.25">
      <c r="O45" s="40" t="s">
        <v>88</v>
      </c>
      <c r="P45" s="40" t="s">
        <v>76</v>
      </c>
      <c r="Q45" s="40">
        <v>6</v>
      </c>
      <c r="R45" s="41">
        <v>0</v>
      </c>
      <c r="S45" s="42">
        <v>63</v>
      </c>
      <c r="T45" s="43">
        <v>0</v>
      </c>
      <c r="U45" s="42"/>
    </row>
    <row r="46" spans="15:21" ht="28.5" x14ac:dyDescent="0.25">
      <c r="O46" s="40" t="s">
        <v>89</v>
      </c>
      <c r="P46" s="40" t="s">
        <v>76</v>
      </c>
      <c r="Q46" s="40">
        <v>6</v>
      </c>
      <c r="R46" s="41">
        <v>0</v>
      </c>
      <c r="S46" s="45">
        <v>64</v>
      </c>
      <c r="T46" s="43">
        <v>0</v>
      </c>
      <c r="U46" s="45"/>
    </row>
    <row r="47" spans="15:21" x14ac:dyDescent="0.25">
      <c r="O47" s="40" t="s">
        <v>71</v>
      </c>
      <c r="P47" s="40" t="s">
        <v>77</v>
      </c>
      <c r="Q47" s="40">
        <v>6.5</v>
      </c>
      <c r="R47" s="41">
        <v>0</v>
      </c>
      <c r="S47" s="45">
        <v>65</v>
      </c>
      <c r="T47" s="43">
        <v>0</v>
      </c>
      <c r="U47" s="45"/>
    </row>
    <row r="48" spans="15:21" x14ac:dyDescent="0.25">
      <c r="O48" s="40" t="s">
        <v>73</v>
      </c>
      <c r="P48" s="40" t="s">
        <v>77</v>
      </c>
      <c r="Q48" s="40">
        <v>6.5</v>
      </c>
      <c r="R48" s="41">
        <v>0</v>
      </c>
      <c r="S48" s="45">
        <v>66</v>
      </c>
      <c r="T48" s="43">
        <v>0</v>
      </c>
      <c r="U48" s="45"/>
    </row>
    <row r="49" spans="15:21" x14ac:dyDescent="0.25">
      <c r="O49" s="40" t="s">
        <v>75</v>
      </c>
      <c r="P49" s="40" t="s">
        <v>77</v>
      </c>
      <c r="Q49" s="40">
        <v>6.5</v>
      </c>
      <c r="R49" s="41">
        <v>0</v>
      </c>
      <c r="S49" s="45">
        <v>67</v>
      </c>
      <c r="T49" s="43">
        <v>0</v>
      </c>
      <c r="U49" s="45"/>
    </row>
    <row r="50" spans="15:21" x14ac:dyDescent="0.25">
      <c r="O50" s="40" t="s">
        <v>72</v>
      </c>
      <c r="P50" s="40" t="s">
        <v>78</v>
      </c>
      <c r="Q50" s="40">
        <v>6.5</v>
      </c>
      <c r="R50" s="41">
        <v>0</v>
      </c>
      <c r="S50" s="45">
        <v>68</v>
      </c>
      <c r="T50" s="43">
        <v>0</v>
      </c>
      <c r="U50" s="45"/>
    </row>
    <row r="51" spans="15:21" x14ac:dyDescent="0.25">
      <c r="O51" s="40" t="s">
        <v>72</v>
      </c>
      <c r="P51" s="40" t="s">
        <v>79</v>
      </c>
      <c r="Q51" s="40">
        <v>6.5</v>
      </c>
      <c r="R51" s="41">
        <v>0</v>
      </c>
      <c r="S51" s="42">
        <v>69</v>
      </c>
      <c r="T51" s="43">
        <v>0</v>
      </c>
      <c r="U51" s="42"/>
    </row>
    <row r="52" spans="15:21" x14ac:dyDescent="0.25">
      <c r="O52" s="40" t="s">
        <v>76</v>
      </c>
      <c r="P52" s="40" t="s">
        <v>78</v>
      </c>
      <c r="Q52" s="40">
        <v>6.5</v>
      </c>
      <c r="R52" s="41">
        <v>0</v>
      </c>
      <c r="S52" s="42">
        <v>70</v>
      </c>
      <c r="T52" s="43">
        <v>0</v>
      </c>
      <c r="U52" s="42"/>
    </row>
    <row r="53" spans="15:21" x14ac:dyDescent="0.25">
      <c r="O53" s="40" t="s">
        <v>76</v>
      </c>
      <c r="P53" s="40" t="s">
        <v>79</v>
      </c>
      <c r="Q53" s="40">
        <v>6.5</v>
      </c>
      <c r="R53" s="41">
        <v>0</v>
      </c>
      <c r="S53" s="45">
        <v>71</v>
      </c>
      <c r="T53" s="43">
        <v>0</v>
      </c>
      <c r="U53" s="45"/>
    </row>
    <row r="54" spans="15:21" x14ac:dyDescent="0.25">
      <c r="O54" s="40" t="s">
        <v>71</v>
      </c>
      <c r="P54" s="40" t="s">
        <v>80</v>
      </c>
      <c r="Q54" s="40">
        <v>2</v>
      </c>
      <c r="R54" s="41">
        <v>0</v>
      </c>
      <c r="S54" s="45">
        <v>72</v>
      </c>
      <c r="T54" s="43">
        <v>0</v>
      </c>
      <c r="U54" s="45"/>
    </row>
    <row r="55" spans="15:21" x14ac:dyDescent="0.25">
      <c r="O55" s="40" t="s">
        <v>71</v>
      </c>
      <c r="P55" s="40" t="s">
        <v>81</v>
      </c>
      <c r="Q55" s="40">
        <v>2</v>
      </c>
      <c r="R55" s="41">
        <v>0</v>
      </c>
      <c r="S55" s="45">
        <v>73</v>
      </c>
      <c r="T55" s="43">
        <v>0</v>
      </c>
      <c r="U55" s="45"/>
    </row>
    <row r="56" spans="15:21" x14ac:dyDescent="0.25">
      <c r="O56" s="40" t="s">
        <v>71</v>
      </c>
      <c r="P56" s="40" t="s">
        <v>82</v>
      </c>
      <c r="Q56" s="40">
        <v>2</v>
      </c>
      <c r="R56" s="41">
        <v>0</v>
      </c>
      <c r="S56" s="45">
        <v>74</v>
      </c>
      <c r="T56" s="43">
        <v>0</v>
      </c>
      <c r="U56" s="45"/>
    </row>
    <row r="57" spans="15:21" x14ac:dyDescent="0.25">
      <c r="O57" s="40" t="s">
        <v>71</v>
      </c>
      <c r="P57" s="40" t="s">
        <v>83</v>
      </c>
      <c r="Q57" s="40">
        <v>2</v>
      </c>
      <c r="R57" s="41">
        <v>0</v>
      </c>
      <c r="S57" s="45">
        <v>75</v>
      </c>
      <c r="T57" s="43">
        <v>0</v>
      </c>
      <c r="U57" s="45"/>
    </row>
    <row r="58" spans="15:21" x14ac:dyDescent="0.25">
      <c r="O58" s="40" t="s">
        <v>71</v>
      </c>
      <c r="P58" s="40" t="s">
        <v>84</v>
      </c>
      <c r="Q58" s="40">
        <v>2</v>
      </c>
      <c r="R58" s="41">
        <v>0</v>
      </c>
      <c r="S58" s="42">
        <v>76</v>
      </c>
      <c r="T58" s="43">
        <v>0</v>
      </c>
      <c r="U58" s="42"/>
    </row>
    <row r="59" spans="15:21" x14ac:dyDescent="0.25">
      <c r="O59" s="40" t="s">
        <v>72</v>
      </c>
      <c r="P59" s="40" t="s">
        <v>85</v>
      </c>
      <c r="Q59" s="40">
        <v>2</v>
      </c>
      <c r="R59" s="41">
        <v>0</v>
      </c>
      <c r="S59" s="42">
        <v>77</v>
      </c>
      <c r="T59" s="43">
        <v>0</v>
      </c>
      <c r="U59" s="42"/>
    </row>
    <row r="60" spans="15:21" x14ac:dyDescent="0.25">
      <c r="O60" s="40" t="s">
        <v>72</v>
      </c>
      <c r="P60" s="40" t="s">
        <v>86</v>
      </c>
      <c r="Q60" s="40">
        <v>2</v>
      </c>
      <c r="R60" s="41">
        <v>0</v>
      </c>
      <c r="S60" s="45">
        <v>78</v>
      </c>
      <c r="T60" s="43">
        <v>0</v>
      </c>
      <c r="U60" s="45"/>
    </row>
    <row r="61" spans="15:21" ht="28.5" x14ac:dyDescent="0.25">
      <c r="O61" s="40" t="s">
        <v>72</v>
      </c>
      <c r="P61" s="40" t="s">
        <v>87</v>
      </c>
      <c r="Q61" s="40">
        <v>2</v>
      </c>
      <c r="R61" s="41">
        <v>0</v>
      </c>
      <c r="S61" s="45">
        <v>79</v>
      </c>
      <c r="T61" s="43">
        <v>0</v>
      </c>
      <c r="U61" s="45"/>
    </row>
    <row r="62" spans="15:21" ht="28.5" x14ac:dyDescent="0.25">
      <c r="O62" s="40" t="s">
        <v>72</v>
      </c>
      <c r="P62" s="40" t="s">
        <v>88</v>
      </c>
      <c r="Q62" s="40">
        <v>2</v>
      </c>
      <c r="R62" s="41">
        <v>0</v>
      </c>
      <c r="S62" s="45">
        <v>80</v>
      </c>
      <c r="T62" s="43">
        <v>0</v>
      </c>
      <c r="U62" s="45"/>
    </row>
    <row r="63" spans="15:21" ht="28.5" x14ac:dyDescent="0.25">
      <c r="O63" s="40" t="s">
        <v>72</v>
      </c>
      <c r="P63" s="40" t="s">
        <v>89</v>
      </c>
      <c r="Q63" s="40">
        <v>2</v>
      </c>
      <c r="R63" s="41">
        <v>0</v>
      </c>
      <c r="S63" s="45">
        <v>81</v>
      </c>
      <c r="T63" s="43">
        <v>0</v>
      </c>
      <c r="U63" s="45"/>
    </row>
    <row r="64" spans="15:21" x14ac:dyDescent="0.25">
      <c r="O64" s="40" t="s">
        <v>73</v>
      </c>
      <c r="P64" s="40" t="s">
        <v>80</v>
      </c>
      <c r="Q64" s="40">
        <v>2</v>
      </c>
      <c r="R64" s="41">
        <v>0</v>
      </c>
      <c r="S64" s="45">
        <v>82</v>
      </c>
      <c r="T64" s="43">
        <v>0</v>
      </c>
      <c r="U64" s="45"/>
    </row>
    <row r="65" spans="15:21" x14ac:dyDescent="0.25">
      <c r="O65" s="40" t="s">
        <v>73</v>
      </c>
      <c r="P65" s="40" t="s">
        <v>81</v>
      </c>
      <c r="Q65" s="40">
        <v>2</v>
      </c>
      <c r="R65" s="41">
        <v>0</v>
      </c>
      <c r="S65" s="42">
        <v>83</v>
      </c>
      <c r="T65" s="43">
        <v>0</v>
      </c>
      <c r="U65" s="42"/>
    </row>
    <row r="66" spans="15:21" x14ac:dyDescent="0.25">
      <c r="O66" s="40" t="s">
        <v>73</v>
      </c>
      <c r="P66" s="40" t="s">
        <v>82</v>
      </c>
      <c r="Q66" s="40">
        <v>2</v>
      </c>
      <c r="R66" s="41">
        <v>0</v>
      </c>
      <c r="S66" s="42">
        <v>84</v>
      </c>
      <c r="T66" s="43">
        <v>0</v>
      </c>
      <c r="U66" s="42"/>
    </row>
    <row r="67" spans="15:21" x14ac:dyDescent="0.25">
      <c r="O67" s="40" t="s">
        <v>73</v>
      </c>
      <c r="P67" s="40" t="s">
        <v>83</v>
      </c>
      <c r="Q67" s="40">
        <v>2</v>
      </c>
      <c r="R67" s="41">
        <v>0</v>
      </c>
      <c r="S67" s="45">
        <v>85</v>
      </c>
      <c r="T67" s="43">
        <v>0</v>
      </c>
      <c r="U67" s="45"/>
    </row>
    <row r="68" spans="15:21" x14ac:dyDescent="0.25">
      <c r="O68" s="40" t="s">
        <v>73</v>
      </c>
      <c r="P68" s="40" t="s">
        <v>84</v>
      </c>
      <c r="Q68" s="40">
        <v>2</v>
      </c>
      <c r="R68" s="41">
        <v>0</v>
      </c>
      <c r="S68" s="45">
        <v>86</v>
      </c>
      <c r="T68" s="43">
        <v>0</v>
      </c>
      <c r="U68" s="45"/>
    </row>
    <row r="69" spans="15:21" x14ac:dyDescent="0.25">
      <c r="O69" s="40" t="s">
        <v>76</v>
      </c>
      <c r="P69" s="40" t="s">
        <v>85</v>
      </c>
      <c r="Q69" s="40">
        <v>2</v>
      </c>
      <c r="R69" s="41">
        <v>0</v>
      </c>
      <c r="S69" s="45">
        <v>87</v>
      </c>
      <c r="T69" s="43">
        <v>0</v>
      </c>
      <c r="U69" s="45"/>
    </row>
    <row r="70" spans="15:21" x14ac:dyDescent="0.25">
      <c r="O70" s="40" t="s">
        <v>76</v>
      </c>
      <c r="P70" s="40" t="s">
        <v>86</v>
      </c>
      <c r="Q70" s="40">
        <v>2</v>
      </c>
      <c r="R70" s="41">
        <v>0</v>
      </c>
      <c r="S70" s="45">
        <v>88</v>
      </c>
      <c r="T70" s="43">
        <v>0</v>
      </c>
      <c r="U70" s="45"/>
    </row>
    <row r="71" spans="15:21" x14ac:dyDescent="0.25">
      <c r="O71" s="40" t="s">
        <v>76</v>
      </c>
      <c r="P71" s="40" t="s">
        <v>87</v>
      </c>
      <c r="Q71" s="40">
        <v>2</v>
      </c>
      <c r="R71" s="41">
        <v>0</v>
      </c>
      <c r="S71" s="45">
        <v>89</v>
      </c>
      <c r="T71" s="43">
        <v>0</v>
      </c>
      <c r="U71" s="45"/>
    </row>
    <row r="72" spans="15:21" x14ac:dyDescent="0.25">
      <c r="O72" s="40" t="s">
        <v>76</v>
      </c>
      <c r="P72" s="40" t="s">
        <v>88</v>
      </c>
      <c r="Q72" s="40">
        <v>2</v>
      </c>
      <c r="R72" s="41">
        <v>0</v>
      </c>
      <c r="S72" s="42">
        <v>90</v>
      </c>
      <c r="T72" s="43">
        <v>0</v>
      </c>
      <c r="U72" s="42"/>
    </row>
    <row r="73" spans="15:21" x14ac:dyDescent="0.25">
      <c r="O73" s="40" t="s">
        <v>76</v>
      </c>
      <c r="P73" s="40" t="s">
        <v>89</v>
      </c>
      <c r="Q73" s="40">
        <v>2</v>
      </c>
      <c r="R73" s="41">
        <v>0</v>
      </c>
      <c r="S73" s="42">
        <v>91</v>
      </c>
      <c r="T73" s="43">
        <v>0</v>
      </c>
      <c r="U73" s="42"/>
    </row>
    <row r="74" spans="15:21" x14ac:dyDescent="0.25">
      <c r="O74" s="40" t="s">
        <v>75</v>
      </c>
      <c r="P74" s="40" t="s">
        <v>80</v>
      </c>
      <c r="Q74" s="40">
        <v>2</v>
      </c>
      <c r="R74" s="41">
        <v>0</v>
      </c>
      <c r="S74" s="45">
        <v>92</v>
      </c>
      <c r="T74" s="43">
        <v>0</v>
      </c>
      <c r="U74" s="45"/>
    </row>
    <row r="75" spans="15:21" x14ac:dyDescent="0.25">
      <c r="O75" s="40" t="s">
        <v>75</v>
      </c>
      <c r="P75" s="40" t="s">
        <v>81</v>
      </c>
      <c r="Q75" s="40">
        <v>2</v>
      </c>
      <c r="R75" s="41">
        <v>0</v>
      </c>
      <c r="S75" s="45">
        <v>93</v>
      </c>
      <c r="T75" s="43">
        <v>0</v>
      </c>
      <c r="U75" s="45"/>
    </row>
    <row r="76" spans="15:21" x14ac:dyDescent="0.25">
      <c r="O76" s="40" t="s">
        <v>75</v>
      </c>
      <c r="P76" s="40" t="s">
        <v>82</v>
      </c>
      <c r="Q76" s="40">
        <v>2</v>
      </c>
      <c r="R76" s="41">
        <v>0</v>
      </c>
      <c r="S76" s="45">
        <v>94</v>
      </c>
      <c r="T76" s="43">
        <v>0</v>
      </c>
      <c r="U76" s="45"/>
    </row>
    <row r="77" spans="15:21" x14ac:dyDescent="0.25">
      <c r="O77" s="40" t="s">
        <v>75</v>
      </c>
      <c r="P77" s="40" t="s">
        <v>83</v>
      </c>
      <c r="Q77" s="40">
        <v>2</v>
      </c>
      <c r="R77" s="41">
        <v>0</v>
      </c>
      <c r="S77" s="45">
        <v>95</v>
      </c>
      <c r="T77" s="43">
        <v>0</v>
      </c>
      <c r="U77" s="45"/>
    </row>
    <row r="78" spans="15:21" x14ac:dyDescent="0.25">
      <c r="O78" s="40" t="s">
        <v>75</v>
      </c>
      <c r="P78" s="40" t="s">
        <v>84</v>
      </c>
      <c r="Q78" s="40">
        <v>2</v>
      </c>
      <c r="R78" s="41">
        <v>0</v>
      </c>
      <c r="S78" s="45">
        <v>96</v>
      </c>
      <c r="T78" s="43">
        <v>0</v>
      </c>
      <c r="U78" s="45"/>
    </row>
    <row r="79" spans="15:21" x14ac:dyDescent="0.25">
      <c r="O79" s="40" t="s">
        <v>78</v>
      </c>
      <c r="P79" s="40" t="s">
        <v>78</v>
      </c>
      <c r="Q79" s="40">
        <v>4</v>
      </c>
      <c r="R79" s="41">
        <v>0</v>
      </c>
      <c r="S79" s="42">
        <v>97</v>
      </c>
      <c r="T79" s="43">
        <v>0</v>
      </c>
      <c r="U79" s="42"/>
    </row>
    <row r="80" spans="15:21" x14ac:dyDescent="0.25">
      <c r="O80" s="40" t="s">
        <v>79</v>
      </c>
      <c r="P80" s="40" t="s">
        <v>78</v>
      </c>
      <c r="Q80" s="40">
        <v>4</v>
      </c>
      <c r="R80" s="41">
        <v>0</v>
      </c>
      <c r="S80" s="42">
        <v>98</v>
      </c>
      <c r="T80" s="43">
        <v>0</v>
      </c>
      <c r="U80" s="42"/>
    </row>
    <row r="81" spans="15:21" x14ac:dyDescent="0.25">
      <c r="O81" s="40" t="s">
        <v>77</v>
      </c>
      <c r="P81" s="40" t="s">
        <v>77</v>
      </c>
      <c r="Q81" s="40">
        <v>3.5</v>
      </c>
      <c r="R81" s="41">
        <v>0</v>
      </c>
      <c r="S81" s="45">
        <v>99</v>
      </c>
      <c r="T81" s="43">
        <v>0</v>
      </c>
      <c r="U81" s="45"/>
    </row>
    <row r="82" spans="15:21" x14ac:dyDescent="0.25">
      <c r="O82" s="40" t="s">
        <v>78</v>
      </c>
      <c r="P82" s="40" t="s">
        <v>79</v>
      </c>
      <c r="Q82" s="40">
        <v>3</v>
      </c>
      <c r="R82" s="41">
        <v>0</v>
      </c>
      <c r="S82" s="45">
        <v>100</v>
      </c>
      <c r="T82" s="43">
        <v>0</v>
      </c>
      <c r="U82" s="45"/>
    </row>
    <row r="83" spans="15:21" x14ac:dyDescent="0.25">
      <c r="O83" s="40" t="s">
        <v>79</v>
      </c>
      <c r="P83" s="40" t="s">
        <v>79</v>
      </c>
      <c r="Q83" s="40">
        <v>3</v>
      </c>
      <c r="R83" s="41">
        <v>0</v>
      </c>
      <c r="S83" s="45">
        <v>101</v>
      </c>
      <c r="T83" s="43">
        <v>0</v>
      </c>
      <c r="U83" s="45"/>
    </row>
    <row r="84" spans="15:21" x14ac:dyDescent="0.25">
      <c r="O84" s="40" t="s">
        <v>77</v>
      </c>
      <c r="P84" s="40" t="s">
        <v>80</v>
      </c>
      <c r="Q84" s="40">
        <v>2</v>
      </c>
      <c r="R84" s="41">
        <v>0</v>
      </c>
      <c r="S84" s="45">
        <v>102</v>
      </c>
      <c r="T84" s="43">
        <v>0</v>
      </c>
      <c r="U84" s="45"/>
    </row>
    <row r="85" spans="15:21" x14ac:dyDescent="0.25">
      <c r="O85" s="40" t="s">
        <v>77</v>
      </c>
      <c r="P85" s="40" t="s">
        <v>81</v>
      </c>
      <c r="Q85" s="40">
        <v>2</v>
      </c>
      <c r="R85" s="41">
        <v>0</v>
      </c>
      <c r="S85" s="45">
        <v>103</v>
      </c>
      <c r="T85" s="43">
        <v>0</v>
      </c>
      <c r="U85" s="45"/>
    </row>
    <row r="86" spans="15:21" x14ac:dyDescent="0.25">
      <c r="O86" s="40" t="s">
        <v>78</v>
      </c>
      <c r="P86" s="40" t="s">
        <v>85</v>
      </c>
      <c r="Q86" s="40">
        <v>2</v>
      </c>
      <c r="R86" s="41">
        <v>0</v>
      </c>
      <c r="S86" s="42">
        <v>104</v>
      </c>
      <c r="T86" s="43">
        <v>0</v>
      </c>
      <c r="U86" s="42"/>
    </row>
    <row r="87" spans="15:21" x14ac:dyDescent="0.25">
      <c r="O87" s="40" t="s">
        <v>78</v>
      </c>
      <c r="P87" s="40" t="s">
        <v>86</v>
      </c>
      <c r="Q87" s="40">
        <v>2</v>
      </c>
      <c r="R87" s="41">
        <v>0</v>
      </c>
      <c r="S87" s="42">
        <v>105</v>
      </c>
      <c r="T87" s="43">
        <v>0</v>
      </c>
      <c r="U87" s="42"/>
    </row>
    <row r="88" spans="15:21" x14ac:dyDescent="0.25">
      <c r="O88" s="40" t="s">
        <v>79</v>
      </c>
      <c r="P88" s="40" t="s">
        <v>85</v>
      </c>
      <c r="Q88" s="40">
        <v>2</v>
      </c>
      <c r="R88" s="41">
        <v>0</v>
      </c>
      <c r="S88" s="45">
        <v>106</v>
      </c>
      <c r="T88" s="43">
        <v>0</v>
      </c>
      <c r="U88" s="45"/>
    </row>
    <row r="89" spans="15:21" x14ac:dyDescent="0.25">
      <c r="O89" s="40" t="s">
        <v>79</v>
      </c>
      <c r="P89" s="40" t="s">
        <v>86</v>
      </c>
      <c r="Q89" s="40">
        <v>2</v>
      </c>
      <c r="R89" s="41">
        <v>0</v>
      </c>
      <c r="S89" s="45">
        <v>107</v>
      </c>
      <c r="T89" s="43">
        <v>0</v>
      </c>
      <c r="U89" s="45"/>
    </row>
    <row r="90" spans="15:21" x14ac:dyDescent="0.25">
      <c r="O90" s="40" t="s">
        <v>77</v>
      </c>
      <c r="P90" s="40" t="s">
        <v>82</v>
      </c>
      <c r="Q90" s="40">
        <v>1</v>
      </c>
      <c r="R90" s="41">
        <v>0</v>
      </c>
      <c r="S90" s="45">
        <v>108</v>
      </c>
      <c r="T90" s="43">
        <v>0</v>
      </c>
      <c r="U90" s="45"/>
    </row>
    <row r="91" spans="15:21" x14ac:dyDescent="0.25">
      <c r="O91" s="40" t="s">
        <v>77</v>
      </c>
      <c r="P91" s="40" t="s">
        <v>83</v>
      </c>
      <c r="Q91" s="40">
        <v>1</v>
      </c>
      <c r="R91" s="41">
        <v>0</v>
      </c>
      <c r="S91" s="45">
        <v>109</v>
      </c>
      <c r="T91" s="43">
        <v>0</v>
      </c>
      <c r="U91" s="45"/>
    </row>
    <row r="92" spans="15:21" x14ac:dyDescent="0.25">
      <c r="O92" s="40" t="s">
        <v>77</v>
      </c>
      <c r="P92" s="40" t="s">
        <v>84</v>
      </c>
      <c r="Q92" s="40">
        <v>1</v>
      </c>
      <c r="R92" s="41">
        <v>0</v>
      </c>
      <c r="S92" s="45">
        <v>110</v>
      </c>
      <c r="T92" s="43">
        <v>0</v>
      </c>
      <c r="U92" s="45"/>
    </row>
    <row r="93" spans="15:21" x14ac:dyDescent="0.25">
      <c r="O93" s="40" t="s">
        <v>78</v>
      </c>
      <c r="P93" s="40" t="s">
        <v>87</v>
      </c>
      <c r="Q93" s="40">
        <v>1</v>
      </c>
      <c r="R93" s="41">
        <v>0</v>
      </c>
      <c r="S93" s="42">
        <v>111</v>
      </c>
      <c r="T93" s="43">
        <v>0</v>
      </c>
      <c r="U93" s="42"/>
    </row>
    <row r="94" spans="15:21" x14ac:dyDescent="0.25">
      <c r="O94" s="40" t="s">
        <v>78</v>
      </c>
      <c r="P94" s="40" t="s">
        <v>88</v>
      </c>
      <c r="Q94" s="40">
        <v>1</v>
      </c>
      <c r="R94" s="41">
        <v>0</v>
      </c>
      <c r="S94" s="42">
        <v>112</v>
      </c>
      <c r="T94" s="43">
        <v>0</v>
      </c>
      <c r="U94" s="42"/>
    </row>
    <row r="95" spans="15:21" x14ac:dyDescent="0.25">
      <c r="O95" s="40" t="s">
        <v>78</v>
      </c>
      <c r="P95" s="40" t="s">
        <v>89</v>
      </c>
      <c r="Q95" s="40">
        <v>1</v>
      </c>
      <c r="R95" s="41">
        <v>0</v>
      </c>
      <c r="S95" s="45">
        <v>113</v>
      </c>
      <c r="T95" s="43">
        <v>0</v>
      </c>
      <c r="U95" s="45"/>
    </row>
    <row r="96" spans="15:21" x14ac:dyDescent="0.25">
      <c r="O96" s="40" t="s">
        <v>79</v>
      </c>
      <c r="P96" s="40" t="s">
        <v>87</v>
      </c>
      <c r="Q96" s="40">
        <v>1</v>
      </c>
      <c r="R96" s="41">
        <v>0</v>
      </c>
      <c r="S96" s="45">
        <v>114</v>
      </c>
      <c r="T96" s="43">
        <v>0</v>
      </c>
      <c r="U96" s="45"/>
    </row>
    <row r="97" spans="15:21" x14ac:dyDescent="0.25">
      <c r="O97" s="40" t="s">
        <v>79</v>
      </c>
      <c r="P97" s="40" t="s">
        <v>88</v>
      </c>
      <c r="Q97" s="40">
        <v>1</v>
      </c>
      <c r="R97" s="41">
        <v>0</v>
      </c>
      <c r="S97" s="45">
        <v>115</v>
      </c>
      <c r="T97" s="43">
        <v>0</v>
      </c>
      <c r="U97" s="45"/>
    </row>
    <row r="98" spans="15:21" x14ac:dyDescent="0.25">
      <c r="O98" s="40" t="s">
        <v>79</v>
      </c>
      <c r="P98" s="40" t="s">
        <v>89</v>
      </c>
      <c r="Q98" s="40">
        <v>1</v>
      </c>
      <c r="R98" s="41">
        <v>0</v>
      </c>
      <c r="S98" s="45">
        <v>116</v>
      </c>
      <c r="T98" s="43">
        <v>0</v>
      </c>
      <c r="U98" s="45"/>
    </row>
    <row r="99" spans="15:21" x14ac:dyDescent="0.25">
      <c r="O99" s="40" t="s">
        <v>80</v>
      </c>
      <c r="P99" s="40" t="s">
        <v>77</v>
      </c>
      <c r="Q99" s="40">
        <v>3.5</v>
      </c>
      <c r="R99" s="41">
        <v>0</v>
      </c>
      <c r="S99" s="45">
        <v>117</v>
      </c>
      <c r="T99" s="43">
        <v>0</v>
      </c>
      <c r="U99" s="45"/>
    </row>
    <row r="100" spans="15:21" x14ac:dyDescent="0.25">
      <c r="O100" s="40" t="s">
        <v>81</v>
      </c>
      <c r="P100" s="40" t="s">
        <v>77</v>
      </c>
      <c r="Q100" s="40">
        <v>3.5</v>
      </c>
      <c r="R100" s="41">
        <v>0</v>
      </c>
      <c r="S100" s="42">
        <v>118</v>
      </c>
      <c r="T100" s="43">
        <v>0</v>
      </c>
      <c r="U100" s="42"/>
    </row>
    <row r="101" spans="15:21" x14ac:dyDescent="0.25">
      <c r="O101" s="40" t="s">
        <v>82</v>
      </c>
      <c r="P101" s="40" t="s">
        <v>77</v>
      </c>
      <c r="Q101" s="40">
        <v>3.5</v>
      </c>
      <c r="R101" s="41">
        <v>0</v>
      </c>
      <c r="S101" s="42">
        <v>119</v>
      </c>
      <c r="T101" s="43">
        <v>0</v>
      </c>
      <c r="U101" s="42"/>
    </row>
    <row r="102" spans="15:21" x14ac:dyDescent="0.25">
      <c r="O102" s="40" t="s">
        <v>83</v>
      </c>
      <c r="P102" s="40" t="s">
        <v>77</v>
      </c>
      <c r="Q102" s="40">
        <v>3.5</v>
      </c>
      <c r="R102" s="41">
        <v>0</v>
      </c>
      <c r="S102" s="45">
        <v>120</v>
      </c>
      <c r="T102" s="43">
        <v>0</v>
      </c>
      <c r="U102" s="45"/>
    </row>
    <row r="103" spans="15:21" x14ac:dyDescent="0.25">
      <c r="O103" s="40" t="s">
        <v>84</v>
      </c>
      <c r="P103" s="40" t="s">
        <v>77</v>
      </c>
      <c r="Q103" s="40">
        <v>3.5</v>
      </c>
      <c r="R103" s="41">
        <v>0</v>
      </c>
      <c r="S103" s="45">
        <v>121</v>
      </c>
      <c r="T103" s="43">
        <v>0</v>
      </c>
      <c r="U103" s="45"/>
    </row>
    <row r="104" spans="15:21" x14ac:dyDescent="0.25">
      <c r="O104" s="40" t="s">
        <v>85</v>
      </c>
      <c r="P104" s="40" t="s">
        <v>78</v>
      </c>
      <c r="Q104" s="40">
        <v>3</v>
      </c>
      <c r="R104" s="41">
        <v>0</v>
      </c>
      <c r="S104" s="45">
        <v>122</v>
      </c>
      <c r="T104" s="43">
        <v>0</v>
      </c>
      <c r="U104" s="45"/>
    </row>
    <row r="105" spans="15:21" x14ac:dyDescent="0.25">
      <c r="O105" s="40" t="s">
        <v>86</v>
      </c>
      <c r="P105" s="40" t="s">
        <v>78</v>
      </c>
      <c r="Q105" s="40">
        <v>3</v>
      </c>
      <c r="R105" s="41">
        <v>0</v>
      </c>
      <c r="S105" s="45">
        <v>123</v>
      </c>
      <c r="T105" s="43">
        <v>0</v>
      </c>
      <c r="U105" s="45"/>
    </row>
    <row r="106" spans="15:21" x14ac:dyDescent="0.25">
      <c r="O106" s="40" t="s">
        <v>87</v>
      </c>
      <c r="P106" s="40" t="s">
        <v>78</v>
      </c>
      <c r="Q106" s="40">
        <v>3</v>
      </c>
      <c r="R106" s="41">
        <v>0</v>
      </c>
      <c r="S106" s="45">
        <v>124</v>
      </c>
      <c r="T106" s="43">
        <v>0</v>
      </c>
      <c r="U106" s="45"/>
    </row>
    <row r="107" spans="15:21" x14ac:dyDescent="0.25">
      <c r="O107" s="40" t="s">
        <v>88</v>
      </c>
      <c r="P107" s="40" t="s">
        <v>78</v>
      </c>
      <c r="Q107" s="40">
        <v>3</v>
      </c>
      <c r="R107" s="41">
        <v>0</v>
      </c>
      <c r="S107" s="42">
        <v>125</v>
      </c>
      <c r="T107" s="43">
        <v>0</v>
      </c>
      <c r="U107" s="42"/>
    </row>
    <row r="108" spans="15:21" x14ac:dyDescent="0.25">
      <c r="O108" s="40" t="s">
        <v>89</v>
      </c>
      <c r="P108" s="40" t="s">
        <v>78</v>
      </c>
      <c r="Q108" s="40">
        <v>3</v>
      </c>
      <c r="R108" s="41">
        <v>0</v>
      </c>
      <c r="S108" s="42">
        <v>126</v>
      </c>
      <c r="T108" s="43">
        <v>0</v>
      </c>
      <c r="U108" s="42"/>
    </row>
    <row r="109" spans="15:21" x14ac:dyDescent="0.25">
      <c r="O109" s="40" t="s">
        <v>85</v>
      </c>
      <c r="P109" s="40" t="s">
        <v>79</v>
      </c>
      <c r="Q109" s="40">
        <v>2</v>
      </c>
      <c r="R109" s="41">
        <v>0</v>
      </c>
      <c r="S109" s="45">
        <v>127</v>
      </c>
      <c r="T109" s="43">
        <v>0</v>
      </c>
      <c r="U109" s="45"/>
    </row>
    <row r="110" spans="15:21" x14ac:dyDescent="0.25">
      <c r="O110" s="40" t="s">
        <v>86</v>
      </c>
      <c r="P110" s="40" t="s">
        <v>79</v>
      </c>
      <c r="Q110" s="40">
        <v>2</v>
      </c>
      <c r="R110" s="41">
        <v>0</v>
      </c>
      <c r="S110" s="45">
        <v>128</v>
      </c>
      <c r="T110" s="43">
        <v>0</v>
      </c>
      <c r="U110" s="45"/>
    </row>
    <row r="111" spans="15:21" x14ac:dyDescent="0.25">
      <c r="O111" s="40" t="s">
        <v>87</v>
      </c>
      <c r="P111" s="40" t="s">
        <v>79</v>
      </c>
      <c r="Q111" s="40">
        <v>2</v>
      </c>
      <c r="R111" s="41">
        <v>0</v>
      </c>
      <c r="S111" s="45">
        <v>129</v>
      </c>
      <c r="T111" s="43">
        <v>0</v>
      </c>
      <c r="U111" s="45"/>
    </row>
    <row r="112" spans="15:21" x14ac:dyDescent="0.25">
      <c r="O112" s="40" t="s">
        <v>88</v>
      </c>
      <c r="P112" s="40" t="s">
        <v>79</v>
      </c>
      <c r="Q112" s="40">
        <v>2</v>
      </c>
      <c r="R112" s="41">
        <v>0</v>
      </c>
      <c r="S112" s="45">
        <v>130</v>
      </c>
      <c r="T112" s="43">
        <v>0</v>
      </c>
      <c r="U112" s="45"/>
    </row>
    <row r="113" spans="15:21" x14ac:dyDescent="0.25">
      <c r="O113" s="40" t="s">
        <v>89</v>
      </c>
      <c r="P113" s="40" t="s">
        <v>79</v>
      </c>
      <c r="Q113" s="40">
        <v>2</v>
      </c>
      <c r="R113" s="41"/>
      <c r="S113" s="42"/>
      <c r="T113" s="43">
        <v>0</v>
      </c>
      <c r="U113" s="42"/>
    </row>
  </sheetData>
  <sheetProtection algorithmName="SHA-512" hashValue="RuJtr1uG9X4zXxDaZkYNZsdTWYqBDJ5SRKQzPF0uKwdHL5O4XtSjweFBS+2KOrExmk8Uzjeg0IoIceJp7fzcfg==" saltValue="QkzXz5gBUAoCDZXqZmAIxw==" spinCount="100000" sheet="1" objects="1" scenarios="1"/>
  <autoFilter ref="O1:U112" xr:uid="{539744A0-BF64-4AC5-84A8-8CA34F429EB2}"/>
  <mergeCells count="9">
    <mergeCell ref="B27:J27"/>
    <mergeCell ref="B28:J28"/>
    <mergeCell ref="B29:J29"/>
    <mergeCell ref="B2:K2"/>
    <mergeCell ref="B16:J16"/>
    <mergeCell ref="B17:J17"/>
    <mergeCell ref="B18:J18"/>
    <mergeCell ref="B19:J19"/>
    <mergeCell ref="B20:D20"/>
  </mergeCells>
  <conditionalFormatting sqref="H5:J14">
    <cfRule type="containsErrors" dxfId="2" priority="1">
      <formula>ISERROR(H5)</formula>
    </cfRule>
  </conditionalFormatting>
  <conditionalFormatting sqref="K5:K14">
    <cfRule type="containsErrors" dxfId="0" priority="2">
      <formula>ISERROR(K5)</formula>
    </cfRule>
  </conditionalFormatting>
  <dataValidations count="3">
    <dataValidation type="list" allowBlank="1" showInputMessage="1" showErrorMessage="1" sqref="D5:D14" xr:uid="{3788B4AA-DBB5-4D10-A881-EBE2BCD19E93}">
      <formula1>$AC$1:$AC$32</formula1>
    </dataValidation>
    <dataValidation type="list" allowBlank="1" showInputMessage="1" showErrorMessage="1" sqref="E5:E14" xr:uid="{42C61A18-9903-4A67-A628-E6B3BE659A02}">
      <formula1>$AB$1:$AB$4</formula1>
    </dataValidation>
    <dataValidation type="list" allowBlank="1" showInputMessage="1" showErrorMessage="1" sqref="F5:G14" xr:uid="{9C25C38D-45E2-4D6E-B392-B0D97926FAB2}">
      <formula1>$AA$1:$AA$18</formula1>
    </dataValidation>
  </dataValidations>
  <hyperlinks>
    <hyperlink ref="B18" r:id="rId1" xr:uid="{5A61E69D-140F-41A8-8E61-C6F04EBE0724}"/>
  </hyperlinks>
  <pageMargins left="0.7" right="0.7" top="0.75" bottom="0.75" header="0.3" footer="0.3"/>
  <pageSetup paperSize="9" scale="73" orientation="landscape" r:id="rId2"/>
  <rowBreaks count="2" manualBreakCount="2">
    <brk id="20" max="10" man="1"/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E436-C33F-46A3-8CD8-A2B5720A0089}">
  <dimension ref="A1:F28"/>
  <sheetViews>
    <sheetView zoomScale="145" zoomScaleNormal="145" workbookViewId="0">
      <selection activeCell="A19" sqref="A19"/>
    </sheetView>
  </sheetViews>
  <sheetFormatPr defaultRowHeight="15" x14ac:dyDescent="0.25"/>
  <cols>
    <col min="1" max="1" width="20.140625" customWidth="1"/>
    <col min="2" max="2" width="32.85546875" customWidth="1"/>
    <col min="3" max="3" width="15.42578125" customWidth="1"/>
    <col min="4" max="4" width="16.85546875" customWidth="1"/>
    <col min="5" max="5" width="15.42578125" customWidth="1"/>
    <col min="6" max="6" width="10.28515625" customWidth="1"/>
  </cols>
  <sheetData>
    <row r="1" spans="1:6" ht="26.25" x14ac:dyDescent="0.4">
      <c r="A1" s="11" t="s">
        <v>50</v>
      </c>
    </row>
    <row r="2" spans="1:6" x14ac:dyDescent="0.25">
      <c r="A2" s="1" t="s">
        <v>61</v>
      </c>
      <c r="B2" s="2"/>
      <c r="C2" s="2"/>
      <c r="D2" s="2"/>
      <c r="E2" s="2"/>
    </row>
    <row r="3" spans="1:6" x14ac:dyDescent="0.25">
      <c r="B3" s="3" t="s">
        <v>0</v>
      </c>
    </row>
    <row r="5" spans="1:6" x14ac:dyDescent="0.25">
      <c r="A5" s="17"/>
      <c r="B5" s="18" t="s">
        <v>1</v>
      </c>
      <c r="C5" s="19"/>
      <c r="D5" s="20"/>
      <c r="E5" s="17"/>
      <c r="F5" s="17"/>
    </row>
    <row r="6" spans="1:6" ht="25.5" x14ac:dyDescent="0.25">
      <c r="A6" s="16" t="s">
        <v>51</v>
      </c>
      <c r="B6" s="13" t="s">
        <v>52</v>
      </c>
      <c r="C6" s="15" t="s">
        <v>54</v>
      </c>
      <c r="D6" s="22" t="s">
        <v>56</v>
      </c>
      <c r="E6" s="15" t="s">
        <v>57</v>
      </c>
      <c r="F6" s="13" t="s">
        <v>3</v>
      </c>
    </row>
    <row r="7" spans="1:6" x14ac:dyDescent="0.25">
      <c r="A7" s="4" t="s">
        <v>5</v>
      </c>
      <c r="B7" s="4" t="s">
        <v>5</v>
      </c>
      <c r="C7" s="5">
        <v>1800</v>
      </c>
      <c r="D7" s="4">
        <v>1</v>
      </c>
      <c r="E7" s="4">
        <v>12</v>
      </c>
      <c r="F7" s="5">
        <f t="shared" ref="F7:F28" si="0">+C7*D7*E7</f>
        <v>21600</v>
      </c>
    </row>
    <row r="8" spans="1:6" x14ac:dyDescent="0.25">
      <c r="A8" s="4" t="s">
        <v>6</v>
      </c>
      <c r="B8" s="4" t="s">
        <v>7</v>
      </c>
      <c r="C8" s="5">
        <v>1800</v>
      </c>
      <c r="D8" s="4">
        <v>1</v>
      </c>
      <c r="E8" s="4">
        <v>9</v>
      </c>
      <c r="F8" s="5">
        <f t="shared" si="0"/>
        <v>16200</v>
      </c>
    </row>
    <row r="9" spans="1:6" x14ac:dyDescent="0.25">
      <c r="A9" s="4" t="s">
        <v>6</v>
      </c>
      <c r="B9" s="4" t="s">
        <v>8</v>
      </c>
      <c r="C9" s="5">
        <v>1800</v>
      </c>
      <c r="D9" s="4">
        <v>1</v>
      </c>
      <c r="E9" s="4">
        <v>7.5</v>
      </c>
      <c r="F9" s="5">
        <f t="shared" si="0"/>
        <v>13500</v>
      </c>
    </row>
    <row r="10" spans="1:6" x14ac:dyDescent="0.25">
      <c r="A10" s="4" t="s">
        <v>9</v>
      </c>
      <c r="B10" s="4" t="s">
        <v>10</v>
      </c>
      <c r="C10" s="5">
        <v>1800</v>
      </c>
      <c r="D10" s="4">
        <v>1</v>
      </c>
      <c r="E10" s="4">
        <v>9</v>
      </c>
      <c r="F10" s="5">
        <f t="shared" si="0"/>
        <v>16200</v>
      </c>
    </row>
    <row r="11" spans="1:6" x14ac:dyDescent="0.25">
      <c r="A11" s="6" t="s">
        <v>7</v>
      </c>
      <c r="B11" s="6" t="s">
        <v>58</v>
      </c>
      <c r="C11" s="5">
        <v>1800</v>
      </c>
      <c r="D11" s="6">
        <v>1</v>
      </c>
      <c r="E11" s="6">
        <v>7.5</v>
      </c>
      <c r="F11" s="5">
        <f>+C11*D11*E11</f>
        <v>13500</v>
      </c>
    </row>
    <row r="12" spans="1:6" x14ac:dyDescent="0.25">
      <c r="A12" s="4" t="s">
        <v>11</v>
      </c>
      <c r="B12" s="4" t="s">
        <v>60</v>
      </c>
      <c r="C12" s="5">
        <v>1800</v>
      </c>
      <c r="D12" s="4">
        <v>1</v>
      </c>
      <c r="E12" s="4">
        <v>7</v>
      </c>
      <c r="F12" s="5">
        <f t="shared" si="0"/>
        <v>12600</v>
      </c>
    </row>
    <row r="13" spans="1:6" x14ac:dyDescent="0.25">
      <c r="A13" s="6" t="s">
        <v>12</v>
      </c>
      <c r="B13" s="6" t="s">
        <v>58</v>
      </c>
      <c r="C13" s="5">
        <v>1800</v>
      </c>
      <c r="D13" s="6">
        <v>1</v>
      </c>
      <c r="E13" s="6">
        <v>6.5</v>
      </c>
      <c r="F13" s="5">
        <f>+C13*D13*E13</f>
        <v>11700</v>
      </c>
    </row>
    <row r="14" spans="1:6" x14ac:dyDescent="0.25">
      <c r="A14" s="6" t="s">
        <v>12</v>
      </c>
      <c r="B14" s="6" t="s">
        <v>59</v>
      </c>
      <c r="C14" s="5">
        <v>1800</v>
      </c>
      <c r="D14" s="6">
        <v>1</v>
      </c>
      <c r="E14" s="6">
        <v>6</v>
      </c>
      <c r="F14" s="5">
        <f>+C14*D14*E14</f>
        <v>10800</v>
      </c>
    </row>
    <row r="15" spans="1:6" x14ac:dyDescent="0.25">
      <c r="A15" s="6" t="s">
        <v>13</v>
      </c>
      <c r="B15" s="7" t="s">
        <v>14</v>
      </c>
      <c r="C15" s="5">
        <v>1800</v>
      </c>
      <c r="D15" s="6">
        <v>1</v>
      </c>
      <c r="E15" s="6">
        <v>6</v>
      </c>
      <c r="F15" s="5">
        <f t="shared" si="0"/>
        <v>10800</v>
      </c>
    </row>
    <row r="16" spans="1:6" x14ac:dyDescent="0.25">
      <c r="A16" s="6" t="s">
        <v>15</v>
      </c>
      <c r="B16" s="7" t="s">
        <v>14</v>
      </c>
      <c r="C16" s="5">
        <v>1800</v>
      </c>
      <c r="D16" s="6">
        <v>1</v>
      </c>
      <c r="E16" s="6">
        <v>6</v>
      </c>
      <c r="F16" s="5">
        <f t="shared" si="0"/>
        <v>10800</v>
      </c>
    </row>
    <row r="17" spans="1:6" x14ac:dyDescent="0.25">
      <c r="A17" s="7" t="s">
        <v>14</v>
      </c>
      <c r="B17" s="6" t="s">
        <v>13</v>
      </c>
      <c r="C17" s="5">
        <v>1800</v>
      </c>
      <c r="D17" s="6">
        <v>1</v>
      </c>
      <c r="E17" s="6">
        <v>6.5</v>
      </c>
      <c r="F17" s="5">
        <f t="shared" si="0"/>
        <v>11700</v>
      </c>
    </row>
    <row r="18" spans="1:6" x14ac:dyDescent="0.25">
      <c r="A18" s="7" t="s">
        <v>14</v>
      </c>
      <c r="B18" s="7" t="s">
        <v>16</v>
      </c>
      <c r="C18" s="5">
        <v>1800</v>
      </c>
      <c r="D18" s="6">
        <v>1</v>
      </c>
      <c r="E18" s="6">
        <v>2</v>
      </c>
      <c r="F18" s="5">
        <f t="shared" si="0"/>
        <v>3600</v>
      </c>
    </row>
    <row r="19" spans="1:6" x14ac:dyDescent="0.25">
      <c r="A19" s="6" t="s">
        <v>17</v>
      </c>
      <c r="B19" s="6" t="s">
        <v>18</v>
      </c>
      <c r="C19" s="5">
        <v>1800</v>
      </c>
      <c r="D19" s="6">
        <v>1</v>
      </c>
      <c r="E19" s="6">
        <v>4</v>
      </c>
      <c r="F19" s="5">
        <f t="shared" si="0"/>
        <v>7200</v>
      </c>
    </row>
    <row r="20" spans="1:6" x14ac:dyDescent="0.25">
      <c r="A20" s="6" t="s">
        <v>19</v>
      </c>
      <c r="B20" s="6" t="s">
        <v>20</v>
      </c>
      <c r="C20" s="5">
        <v>1800</v>
      </c>
      <c r="D20" s="6">
        <v>1</v>
      </c>
      <c r="E20" s="6">
        <v>3.5</v>
      </c>
      <c r="F20" s="5">
        <f t="shared" si="0"/>
        <v>6300</v>
      </c>
    </row>
    <row r="21" spans="1:6" x14ac:dyDescent="0.25">
      <c r="A21" s="6" t="s">
        <v>17</v>
      </c>
      <c r="B21" s="6" t="s">
        <v>21</v>
      </c>
      <c r="C21" s="5">
        <v>1800</v>
      </c>
      <c r="D21" s="6">
        <v>1</v>
      </c>
      <c r="E21" s="6">
        <v>3</v>
      </c>
      <c r="F21" s="5">
        <f t="shared" si="0"/>
        <v>5400</v>
      </c>
    </row>
    <row r="22" spans="1:6" x14ac:dyDescent="0.25">
      <c r="A22" s="6" t="s">
        <v>13</v>
      </c>
      <c r="B22" s="6" t="s">
        <v>22</v>
      </c>
      <c r="C22" s="5">
        <v>1800</v>
      </c>
      <c r="D22" s="6">
        <v>1</v>
      </c>
      <c r="E22" s="6">
        <v>2</v>
      </c>
      <c r="F22" s="5">
        <f t="shared" si="0"/>
        <v>3600</v>
      </c>
    </row>
    <row r="23" spans="1:6" x14ac:dyDescent="0.25">
      <c r="A23" s="6" t="s">
        <v>13</v>
      </c>
      <c r="B23" s="6" t="s">
        <v>23</v>
      </c>
      <c r="C23" s="5">
        <v>1800</v>
      </c>
      <c r="D23" s="6">
        <v>1</v>
      </c>
      <c r="E23" s="6">
        <v>1</v>
      </c>
      <c r="F23" s="5">
        <f t="shared" si="0"/>
        <v>1800</v>
      </c>
    </row>
    <row r="24" spans="1:6" x14ac:dyDescent="0.25">
      <c r="A24" s="6" t="s">
        <v>24</v>
      </c>
      <c r="B24" s="6" t="s">
        <v>19</v>
      </c>
      <c r="C24" s="5">
        <v>1800</v>
      </c>
      <c r="D24" s="6">
        <v>1</v>
      </c>
      <c r="E24" s="6">
        <v>3.5</v>
      </c>
      <c r="F24" s="5">
        <f t="shared" si="0"/>
        <v>6300</v>
      </c>
    </row>
    <row r="25" spans="1:6" x14ac:dyDescent="0.25">
      <c r="A25" s="6" t="s">
        <v>25</v>
      </c>
      <c r="B25" s="6" t="s">
        <v>26</v>
      </c>
      <c r="C25" s="5">
        <v>1800</v>
      </c>
      <c r="D25" s="6">
        <v>1</v>
      </c>
      <c r="E25" s="6">
        <v>3</v>
      </c>
      <c r="F25" s="5">
        <f t="shared" si="0"/>
        <v>5400</v>
      </c>
    </row>
    <row r="26" spans="1:6" x14ac:dyDescent="0.25">
      <c r="A26" s="6" t="s">
        <v>27</v>
      </c>
      <c r="B26" s="6" t="s">
        <v>28</v>
      </c>
      <c r="C26" s="5">
        <v>1800</v>
      </c>
      <c r="D26" s="6">
        <v>1</v>
      </c>
      <c r="E26" s="6">
        <v>2</v>
      </c>
      <c r="F26" s="5">
        <f t="shared" si="0"/>
        <v>3600</v>
      </c>
    </row>
    <row r="27" spans="1:6" x14ac:dyDescent="0.25">
      <c r="A27" s="7" t="s">
        <v>29</v>
      </c>
      <c r="B27" s="6" t="s">
        <v>30</v>
      </c>
      <c r="C27" s="5">
        <v>1800</v>
      </c>
      <c r="D27" s="6">
        <v>1</v>
      </c>
      <c r="E27" s="6">
        <v>1</v>
      </c>
      <c r="F27" s="5">
        <f t="shared" si="0"/>
        <v>1800</v>
      </c>
    </row>
    <row r="28" spans="1:6" x14ac:dyDescent="0.25">
      <c r="A28" s="7" t="s">
        <v>29</v>
      </c>
      <c r="B28" s="7" t="s">
        <v>29</v>
      </c>
      <c r="C28" s="5">
        <v>1800</v>
      </c>
      <c r="D28" s="6">
        <v>1</v>
      </c>
      <c r="E28" s="6">
        <v>1</v>
      </c>
      <c r="F28" s="5">
        <f t="shared" si="0"/>
        <v>1800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6B48-34ED-4F37-B54B-BD96E262AC40}">
  <dimension ref="A1:G24"/>
  <sheetViews>
    <sheetView zoomScale="190" zoomScaleNormal="190" workbookViewId="0">
      <selection activeCell="B20" sqref="B20"/>
    </sheetView>
  </sheetViews>
  <sheetFormatPr defaultRowHeight="15" x14ac:dyDescent="0.25"/>
  <cols>
    <col min="1" max="1" width="25.5703125" bestFit="1" customWidth="1"/>
    <col min="2" max="2" width="28.7109375" bestFit="1" customWidth="1"/>
    <col min="3" max="3" width="14.7109375" customWidth="1"/>
    <col min="4" max="5" width="14.28515625" customWidth="1"/>
    <col min="6" max="6" width="6.42578125" bestFit="1" customWidth="1"/>
  </cols>
  <sheetData>
    <row r="1" spans="1:7" x14ac:dyDescent="0.25">
      <c r="A1" s="17"/>
      <c r="B1" s="18" t="s">
        <v>31</v>
      </c>
      <c r="C1" s="19"/>
      <c r="D1" s="20"/>
      <c r="E1" s="17"/>
      <c r="F1" s="17"/>
    </row>
    <row r="2" spans="1:7" ht="25.5" x14ac:dyDescent="0.25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7" x14ac:dyDescent="0.25">
      <c r="A3" s="23" t="s">
        <v>5</v>
      </c>
      <c r="B3" s="23" t="s">
        <v>5</v>
      </c>
      <c r="C3" s="24">
        <v>1850</v>
      </c>
      <c r="D3" s="23">
        <v>1</v>
      </c>
      <c r="E3" s="23">
        <v>12</v>
      </c>
      <c r="F3" s="24">
        <f t="shared" ref="F3:F24" si="0">+C3*D3*E3</f>
        <v>22200</v>
      </c>
      <c r="G3" t="str">
        <f>IF(AND(A4="Superlega e Serie A1F", B4="Serie A2M"), 9, IF(AND(A4="Superlega e Serie A1F", B4="Superlega e Serie A1F"), 12, ""))</f>
        <v/>
      </c>
    </row>
    <row r="4" spans="1:7" x14ac:dyDescent="0.25">
      <c r="A4" s="23" t="s">
        <v>6</v>
      </c>
      <c r="B4" s="23" t="s">
        <v>7</v>
      </c>
      <c r="C4" s="24">
        <v>1850</v>
      </c>
      <c r="D4" s="23">
        <v>1</v>
      </c>
      <c r="E4" s="23">
        <v>9</v>
      </c>
      <c r="F4" s="24">
        <f t="shared" si="0"/>
        <v>16650</v>
      </c>
    </row>
    <row r="5" spans="1:7" x14ac:dyDescent="0.25">
      <c r="A5" s="23" t="s">
        <v>6</v>
      </c>
      <c r="B5" s="23" t="s">
        <v>8</v>
      </c>
      <c r="C5" s="24">
        <v>1850</v>
      </c>
      <c r="D5" s="23">
        <v>1</v>
      </c>
      <c r="E5" s="23">
        <v>7.5</v>
      </c>
      <c r="F5" s="24">
        <f t="shared" si="0"/>
        <v>13875</v>
      </c>
    </row>
    <row r="6" spans="1:7" x14ac:dyDescent="0.25">
      <c r="A6" s="23" t="s">
        <v>9</v>
      </c>
      <c r="B6" s="23" t="s">
        <v>10</v>
      </c>
      <c r="C6" s="24">
        <v>1850</v>
      </c>
      <c r="D6" s="23">
        <v>1</v>
      </c>
      <c r="E6" s="23">
        <v>9</v>
      </c>
      <c r="F6" s="24">
        <f t="shared" si="0"/>
        <v>16650</v>
      </c>
    </row>
    <row r="7" spans="1:7" x14ac:dyDescent="0.25">
      <c r="A7" s="25" t="s">
        <v>7</v>
      </c>
      <c r="B7" s="25" t="s">
        <v>58</v>
      </c>
      <c r="C7" s="24">
        <v>1850</v>
      </c>
      <c r="D7" s="25">
        <v>1</v>
      </c>
      <c r="E7" s="25">
        <v>7.5</v>
      </c>
      <c r="F7" s="24">
        <f t="shared" si="0"/>
        <v>13875</v>
      </c>
    </row>
    <row r="8" spans="1:7" x14ac:dyDescent="0.25">
      <c r="A8" s="25" t="s">
        <v>11</v>
      </c>
      <c r="B8" s="25" t="s">
        <v>60</v>
      </c>
      <c r="C8" s="24">
        <v>1850</v>
      </c>
      <c r="D8" s="25">
        <v>1</v>
      </c>
      <c r="E8" s="25">
        <v>7</v>
      </c>
      <c r="F8" s="24">
        <f t="shared" si="0"/>
        <v>12950</v>
      </c>
    </row>
    <row r="9" spans="1:7" x14ac:dyDescent="0.25">
      <c r="A9" s="25" t="s">
        <v>12</v>
      </c>
      <c r="B9" s="25" t="s">
        <v>58</v>
      </c>
      <c r="C9" s="24">
        <v>1850</v>
      </c>
      <c r="D9" s="25">
        <v>1</v>
      </c>
      <c r="E9" s="25">
        <v>6.5</v>
      </c>
      <c r="F9" s="24">
        <f t="shared" si="0"/>
        <v>12025</v>
      </c>
    </row>
    <row r="10" spans="1:7" x14ac:dyDescent="0.25">
      <c r="A10" s="25" t="s">
        <v>12</v>
      </c>
      <c r="B10" s="25" t="s">
        <v>59</v>
      </c>
      <c r="C10" s="24">
        <v>1850</v>
      </c>
      <c r="D10" s="25">
        <v>1</v>
      </c>
      <c r="E10" s="25">
        <v>6</v>
      </c>
      <c r="F10" s="24">
        <f t="shared" si="0"/>
        <v>11100</v>
      </c>
    </row>
    <row r="11" spans="1:7" x14ac:dyDescent="0.25">
      <c r="A11" s="25" t="s">
        <v>13</v>
      </c>
      <c r="B11" s="26" t="s">
        <v>14</v>
      </c>
      <c r="C11" s="24">
        <v>1850</v>
      </c>
      <c r="D11" s="25">
        <v>1</v>
      </c>
      <c r="E11" s="25">
        <v>6</v>
      </c>
      <c r="F11" s="24">
        <f t="shared" si="0"/>
        <v>11100</v>
      </c>
    </row>
    <row r="12" spans="1:7" x14ac:dyDescent="0.25">
      <c r="A12" s="25" t="s">
        <v>63</v>
      </c>
      <c r="B12" s="26" t="s">
        <v>14</v>
      </c>
      <c r="C12" s="24">
        <v>1850</v>
      </c>
      <c r="D12" s="25">
        <v>1</v>
      </c>
      <c r="E12" s="25">
        <v>6</v>
      </c>
      <c r="F12" s="24">
        <f t="shared" si="0"/>
        <v>11100</v>
      </c>
    </row>
    <row r="13" spans="1:7" x14ac:dyDescent="0.25">
      <c r="A13" s="26" t="s">
        <v>14</v>
      </c>
      <c r="B13" s="25" t="s">
        <v>13</v>
      </c>
      <c r="C13" s="24">
        <v>1850</v>
      </c>
      <c r="D13" s="25">
        <v>1</v>
      </c>
      <c r="E13" s="25">
        <v>6.5</v>
      </c>
      <c r="F13" s="24">
        <f t="shared" si="0"/>
        <v>12025</v>
      </c>
    </row>
    <row r="14" spans="1:7" x14ac:dyDescent="0.25">
      <c r="A14" s="26" t="s">
        <v>14</v>
      </c>
      <c r="B14" s="26" t="s">
        <v>16</v>
      </c>
      <c r="C14" s="24">
        <v>1850</v>
      </c>
      <c r="D14" s="25">
        <v>1</v>
      </c>
      <c r="E14" s="25">
        <v>2</v>
      </c>
      <c r="F14" s="24">
        <f t="shared" si="0"/>
        <v>3700</v>
      </c>
    </row>
    <row r="15" spans="1:7" x14ac:dyDescent="0.25">
      <c r="A15" s="25" t="s">
        <v>17</v>
      </c>
      <c r="B15" s="25" t="s">
        <v>18</v>
      </c>
      <c r="C15" s="24">
        <v>1850</v>
      </c>
      <c r="D15" s="25">
        <v>1</v>
      </c>
      <c r="E15" s="25">
        <v>4</v>
      </c>
      <c r="F15" s="24">
        <f t="shared" si="0"/>
        <v>7400</v>
      </c>
    </row>
    <row r="16" spans="1:7" x14ac:dyDescent="0.25">
      <c r="A16" s="25" t="s">
        <v>19</v>
      </c>
      <c r="B16" s="25" t="s">
        <v>20</v>
      </c>
      <c r="C16" s="24">
        <v>1850</v>
      </c>
      <c r="D16" s="25">
        <v>1</v>
      </c>
      <c r="E16" s="25">
        <v>3.5</v>
      </c>
      <c r="F16" s="24">
        <f t="shared" si="0"/>
        <v>6475</v>
      </c>
    </row>
    <row r="17" spans="1:6" x14ac:dyDescent="0.25">
      <c r="A17" s="25" t="s">
        <v>17</v>
      </c>
      <c r="B17" s="25" t="s">
        <v>21</v>
      </c>
      <c r="C17" s="24">
        <v>1850</v>
      </c>
      <c r="D17" s="25">
        <v>1</v>
      </c>
      <c r="E17" s="25">
        <v>3</v>
      </c>
      <c r="F17" s="24">
        <f t="shared" si="0"/>
        <v>5550</v>
      </c>
    </row>
    <row r="18" spans="1:6" x14ac:dyDescent="0.25">
      <c r="A18" s="25" t="s">
        <v>13</v>
      </c>
      <c r="B18" s="25" t="s">
        <v>22</v>
      </c>
      <c r="C18" s="24">
        <v>1850</v>
      </c>
      <c r="D18" s="25">
        <v>1</v>
      </c>
      <c r="E18" s="25">
        <v>2</v>
      </c>
      <c r="F18" s="24">
        <f t="shared" si="0"/>
        <v>3700</v>
      </c>
    </row>
    <row r="19" spans="1:6" x14ac:dyDescent="0.25">
      <c r="A19" s="25" t="s">
        <v>13</v>
      </c>
      <c r="B19" s="25" t="s">
        <v>23</v>
      </c>
      <c r="C19" s="24">
        <v>1850</v>
      </c>
      <c r="D19" s="25">
        <v>1</v>
      </c>
      <c r="E19" s="25">
        <v>1</v>
      </c>
      <c r="F19" s="24">
        <f t="shared" si="0"/>
        <v>1850</v>
      </c>
    </row>
    <row r="20" spans="1:6" x14ac:dyDescent="0.25">
      <c r="A20" s="25" t="s">
        <v>24</v>
      </c>
      <c r="B20" s="25" t="s">
        <v>19</v>
      </c>
      <c r="C20" s="24">
        <v>1850</v>
      </c>
      <c r="D20" s="25">
        <v>1</v>
      </c>
      <c r="E20" s="25">
        <v>3.5</v>
      </c>
      <c r="F20" s="24">
        <f t="shared" si="0"/>
        <v>6475</v>
      </c>
    </row>
    <row r="21" spans="1:6" x14ac:dyDescent="0.25">
      <c r="A21" s="25" t="s">
        <v>25</v>
      </c>
      <c r="B21" s="25" t="s">
        <v>26</v>
      </c>
      <c r="C21" s="24">
        <v>1850</v>
      </c>
      <c r="D21" s="25">
        <v>1</v>
      </c>
      <c r="E21" s="25">
        <v>3</v>
      </c>
      <c r="F21" s="24">
        <f t="shared" si="0"/>
        <v>5550</v>
      </c>
    </row>
    <row r="22" spans="1:6" x14ac:dyDescent="0.25">
      <c r="A22" s="25" t="s">
        <v>27</v>
      </c>
      <c r="B22" s="25" t="s">
        <v>28</v>
      </c>
      <c r="C22" s="24">
        <v>1850</v>
      </c>
      <c r="D22" s="25">
        <v>1</v>
      </c>
      <c r="E22" s="25">
        <v>2</v>
      </c>
      <c r="F22" s="24">
        <f t="shared" si="0"/>
        <v>3700</v>
      </c>
    </row>
    <row r="23" spans="1:6" x14ac:dyDescent="0.25">
      <c r="A23" s="7" t="s">
        <v>29</v>
      </c>
      <c r="B23" s="6" t="s">
        <v>30</v>
      </c>
      <c r="C23" s="5">
        <v>1850</v>
      </c>
      <c r="D23" s="6">
        <v>1</v>
      </c>
      <c r="E23" s="6">
        <v>1</v>
      </c>
      <c r="F23" s="5">
        <f t="shared" si="0"/>
        <v>1850</v>
      </c>
    </row>
    <row r="24" spans="1:6" x14ac:dyDescent="0.25">
      <c r="A24" s="7" t="s">
        <v>29</v>
      </c>
      <c r="B24" s="7" t="s">
        <v>29</v>
      </c>
      <c r="C24" s="5">
        <v>1850</v>
      </c>
      <c r="D24" s="6">
        <v>1</v>
      </c>
      <c r="E24" s="6">
        <v>1</v>
      </c>
      <c r="F24" s="5">
        <f t="shared" si="0"/>
        <v>1850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6994-91FE-4F02-A2A3-04FFE5CC68D7}">
  <dimension ref="A1:G24"/>
  <sheetViews>
    <sheetView zoomScale="160" zoomScaleNormal="160" workbookViewId="0">
      <selection activeCell="A28" sqref="A28:A30"/>
    </sheetView>
  </sheetViews>
  <sheetFormatPr defaultRowHeight="15" x14ac:dyDescent="0.25"/>
  <cols>
    <col min="1" max="1" width="25.5703125" bestFit="1" customWidth="1"/>
    <col min="2" max="2" width="28.7109375" bestFit="1" customWidth="1"/>
    <col min="3" max="3" width="13.140625" customWidth="1"/>
    <col min="4" max="4" width="12.28515625" customWidth="1"/>
    <col min="5" max="5" width="10.7109375" customWidth="1"/>
  </cols>
  <sheetData>
    <row r="1" spans="1:7" x14ac:dyDescent="0.25">
      <c r="A1" s="21"/>
      <c r="B1" s="21" t="s">
        <v>33</v>
      </c>
      <c r="C1" s="21"/>
      <c r="D1" s="21"/>
      <c r="E1" s="21"/>
      <c r="F1" s="21"/>
    </row>
    <row r="2" spans="1:7" ht="33.75" customHeight="1" x14ac:dyDescent="0.25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7" x14ac:dyDescent="0.25">
      <c r="A3" s="4" t="s">
        <v>6</v>
      </c>
      <c r="B3" s="4" t="s">
        <v>6</v>
      </c>
      <c r="C3" s="5">
        <v>1900</v>
      </c>
      <c r="D3" s="4">
        <v>1</v>
      </c>
      <c r="E3" s="4">
        <v>12</v>
      </c>
      <c r="F3" s="5">
        <f t="shared" ref="F3:F24" si="0">+C3*D3*E3</f>
        <v>22800</v>
      </c>
    </row>
    <row r="4" spans="1:7" x14ac:dyDescent="0.25">
      <c r="A4" s="4" t="s">
        <v>6</v>
      </c>
      <c r="B4" s="4" t="s">
        <v>7</v>
      </c>
      <c r="C4" s="5">
        <v>1900</v>
      </c>
      <c r="D4" s="4">
        <v>1</v>
      </c>
      <c r="E4" s="4">
        <v>9</v>
      </c>
      <c r="F4" s="5">
        <f t="shared" si="0"/>
        <v>17100</v>
      </c>
      <c r="G4">
        <f>IF(AND(A4="superlega", B4="Serie A2M"), 9, "")</f>
        <v>9</v>
      </c>
    </row>
    <row r="5" spans="1:7" x14ac:dyDescent="0.25">
      <c r="A5" s="4" t="s">
        <v>6</v>
      </c>
      <c r="B5" s="4" t="s">
        <v>8</v>
      </c>
      <c r="C5" s="5">
        <v>1900</v>
      </c>
      <c r="D5" s="4">
        <v>1</v>
      </c>
      <c r="E5" s="4">
        <v>7.5</v>
      </c>
      <c r="F5" s="5">
        <f t="shared" si="0"/>
        <v>14250</v>
      </c>
    </row>
    <row r="6" spans="1:7" x14ac:dyDescent="0.25">
      <c r="A6" s="4" t="s">
        <v>9</v>
      </c>
      <c r="B6" s="4" t="s">
        <v>10</v>
      </c>
      <c r="C6" s="5">
        <v>1900</v>
      </c>
      <c r="D6" s="4">
        <v>1</v>
      </c>
      <c r="E6" s="4">
        <v>9</v>
      </c>
      <c r="F6" s="5">
        <f t="shared" si="0"/>
        <v>17100</v>
      </c>
    </row>
    <row r="7" spans="1:7" x14ac:dyDescent="0.25">
      <c r="A7" s="6" t="s">
        <v>7</v>
      </c>
      <c r="B7" s="6" t="s">
        <v>58</v>
      </c>
      <c r="C7" s="5">
        <v>1900</v>
      </c>
      <c r="D7" s="4">
        <v>1</v>
      </c>
      <c r="E7" s="4">
        <v>7.5</v>
      </c>
      <c r="F7" s="5">
        <f t="shared" si="0"/>
        <v>14250</v>
      </c>
    </row>
    <row r="8" spans="1:7" x14ac:dyDescent="0.25">
      <c r="A8" s="6" t="s">
        <v>11</v>
      </c>
      <c r="B8" s="6" t="s">
        <v>60</v>
      </c>
      <c r="C8" s="5">
        <v>1900</v>
      </c>
      <c r="D8" s="4">
        <v>1</v>
      </c>
      <c r="E8" s="4">
        <v>7</v>
      </c>
      <c r="F8" s="5">
        <f t="shared" si="0"/>
        <v>13300</v>
      </c>
    </row>
    <row r="9" spans="1:7" x14ac:dyDescent="0.25">
      <c r="A9" s="6" t="s">
        <v>12</v>
      </c>
      <c r="B9" s="6" t="s">
        <v>58</v>
      </c>
      <c r="C9" s="5">
        <v>1900</v>
      </c>
      <c r="D9" s="4">
        <v>1</v>
      </c>
      <c r="E9" s="4">
        <v>6.5</v>
      </c>
      <c r="F9" s="5">
        <f t="shared" si="0"/>
        <v>12350</v>
      </c>
    </row>
    <row r="10" spans="1:7" x14ac:dyDescent="0.25">
      <c r="A10" s="6" t="s">
        <v>12</v>
      </c>
      <c r="B10" s="6" t="s">
        <v>59</v>
      </c>
      <c r="C10" s="5">
        <v>1900</v>
      </c>
      <c r="D10" s="4">
        <v>1</v>
      </c>
      <c r="E10" s="4">
        <v>6</v>
      </c>
      <c r="F10" s="5">
        <f t="shared" si="0"/>
        <v>11400</v>
      </c>
    </row>
    <row r="11" spans="1:7" x14ac:dyDescent="0.25">
      <c r="A11" s="6" t="s">
        <v>13</v>
      </c>
      <c r="B11" s="7" t="s">
        <v>14</v>
      </c>
      <c r="C11" s="5">
        <v>1900</v>
      </c>
      <c r="D11" s="6">
        <v>1</v>
      </c>
      <c r="E11" s="6">
        <v>6</v>
      </c>
      <c r="F11" s="5">
        <f t="shared" si="0"/>
        <v>11400</v>
      </c>
    </row>
    <row r="12" spans="1:7" x14ac:dyDescent="0.25">
      <c r="A12" s="6" t="s">
        <v>62</v>
      </c>
      <c r="B12" s="7" t="s">
        <v>14</v>
      </c>
      <c r="C12" s="5">
        <v>1900</v>
      </c>
      <c r="D12" s="6">
        <v>1</v>
      </c>
      <c r="E12" s="6">
        <v>6</v>
      </c>
      <c r="F12" s="5">
        <f t="shared" si="0"/>
        <v>11400</v>
      </c>
    </row>
    <row r="13" spans="1:7" x14ac:dyDescent="0.25">
      <c r="A13" s="7" t="s">
        <v>14</v>
      </c>
      <c r="B13" s="6" t="s">
        <v>13</v>
      </c>
      <c r="C13" s="5">
        <v>1900</v>
      </c>
      <c r="D13" s="6">
        <v>1</v>
      </c>
      <c r="E13" s="6">
        <v>6.5</v>
      </c>
      <c r="F13" s="5">
        <f t="shared" si="0"/>
        <v>12350</v>
      </c>
    </row>
    <row r="14" spans="1:7" x14ac:dyDescent="0.25">
      <c r="A14" s="7" t="s">
        <v>14</v>
      </c>
      <c r="B14" s="7" t="s">
        <v>16</v>
      </c>
      <c r="C14" s="5">
        <v>1900</v>
      </c>
      <c r="D14" s="6">
        <v>1</v>
      </c>
      <c r="E14" s="6">
        <v>2</v>
      </c>
      <c r="F14" s="5">
        <f t="shared" si="0"/>
        <v>3800</v>
      </c>
    </row>
    <row r="15" spans="1:7" x14ac:dyDescent="0.25">
      <c r="A15" s="6" t="s">
        <v>17</v>
      </c>
      <c r="B15" s="6" t="s">
        <v>18</v>
      </c>
      <c r="C15" s="5">
        <v>1900</v>
      </c>
      <c r="D15" s="6">
        <v>1</v>
      </c>
      <c r="E15" s="6">
        <v>4</v>
      </c>
      <c r="F15" s="5">
        <f t="shared" si="0"/>
        <v>7600</v>
      </c>
    </row>
    <row r="16" spans="1:7" x14ac:dyDescent="0.25">
      <c r="A16" s="6" t="s">
        <v>19</v>
      </c>
      <c r="B16" s="6" t="s">
        <v>20</v>
      </c>
      <c r="C16" s="5">
        <v>1900</v>
      </c>
      <c r="D16" s="6">
        <v>1</v>
      </c>
      <c r="E16" s="6">
        <v>3.5</v>
      </c>
      <c r="F16" s="5">
        <f t="shared" si="0"/>
        <v>6650</v>
      </c>
    </row>
    <row r="17" spans="1:6" x14ac:dyDescent="0.25">
      <c r="A17" s="6" t="s">
        <v>17</v>
      </c>
      <c r="B17" s="6" t="s">
        <v>21</v>
      </c>
      <c r="C17" s="5">
        <v>1900</v>
      </c>
      <c r="D17" s="6">
        <v>1</v>
      </c>
      <c r="E17" s="6">
        <v>3</v>
      </c>
      <c r="F17" s="5">
        <f t="shared" si="0"/>
        <v>5700</v>
      </c>
    </row>
    <row r="18" spans="1:6" x14ac:dyDescent="0.25">
      <c r="A18" s="6" t="s">
        <v>13</v>
      </c>
      <c r="B18" s="6" t="s">
        <v>22</v>
      </c>
      <c r="C18" s="5">
        <v>1900</v>
      </c>
      <c r="D18" s="6">
        <v>1</v>
      </c>
      <c r="E18" s="6">
        <v>2</v>
      </c>
      <c r="F18" s="5">
        <f t="shared" si="0"/>
        <v>3800</v>
      </c>
    </row>
    <row r="19" spans="1:6" x14ac:dyDescent="0.25">
      <c r="A19" s="6" t="s">
        <v>13</v>
      </c>
      <c r="B19" s="6" t="s">
        <v>23</v>
      </c>
      <c r="C19" s="5">
        <v>1900</v>
      </c>
      <c r="D19" s="6">
        <v>1</v>
      </c>
      <c r="E19" s="6">
        <v>1</v>
      </c>
      <c r="F19" s="5">
        <f t="shared" si="0"/>
        <v>1900</v>
      </c>
    </row>
    <row r="20" spans="1:6" x14ac:dyDescent="0.25">
      <c r="A20" s="6" t="s">
        <v>24</v>
      </c>
      <c r="B20" s="6" t="s">
        <v>19</v>
      </c>
      <c r="C20" s="5">
        <v>1900</v>
      </c>
      <c r="D20" s="6">
        <v>1</v>
      </c>
      <c r="E20" s="6">
        <v>3.5</v>
      </c>
      <c r="F20" s="5">
        <f t="shared" si="0"/>
        <v>6650</v>
      </c>
    </row>
    <row r="21" spans="1:6" x14ac:dyDescent="0.25">
      <c r="A21" s="6" t="s">
        <v>25</v>
      </c>
      <c r="B21" s="6" t="s">
        <v>26</v>
      </c>
      <c r="C21" s="5">
        <v>1900</v>
      </c>
      <c r="D21" s="6">
        <v>1</v>
      </c>
      <c r="E21" s="6">
        <v>3</v>
      </c>
      <c r="F21" s="5">
        <f t="shared" si="0"/>
        <v>5700</v>
      </c>
    </row>
    <row r="22" spans="1:6" x14ac:dyDescent="0.25">
      <c r="A22" s="6" t="s">
        <v>27</v>
      </c>
      <c r="B22" s="6" t="s">
        <v>28</v>
      </c>
      <c r="C22" s="5">
        <v>1900</v>
      </c>
      <c r="D22" s="6">
        <v>1</v>
      </c>
      <c r="E22" s="6">
        <v>2</v>
      </c>
      <c r="F22" s="5">
        <f t="shared" si="0"/>
        <v>3800</v>
      </c>
    </row>
    <row r="23" spans="1:6" x14ac:dyDescent="0.25">
      <c r="A23" s="7" t="s">
        <v>29</v>
      </c>
      <c r="B23" s="6" t="s">
        <v>30</v>
      </c>
      <c r="C23" s="5">
        <v>1900</v>
      </c>
      <c r="D23" s="6">
        <v>1</v>
      </c>
      <c r="E23" s="6">
        <v>1</v>
      </c>
      <c r="F23" s="5">
        <f t="shared" si="0"/>
        <v>1900</v>
      </c>
    </row>
    <row r="24" spans="1:6" x14ac:dyDescent="0.25">
      <c r="A24" s="7" t="s">
        <v>29</v>
      </c>
      <c r="B24" s="7" t="s">
        <v>29</v>
      </c>
      <c r="C24" s="5">
        <v>1900</v>
      </c>
      <c r="D24" s="6">
        <v>1</v>
      </c>
      <c r="E24" s="6">
        <v>1</v>
      </c>
      <c r="F24" s="5">
        <f t="shared" si="0"/>
        <v>1900</v>
      </c>
    </row>
  </sheetData>
  <pageMargins left="0.7" right="0.7" top="0.75" bottom="0.75" header="0.3" footer="0.3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2535-3370-4533-87C7-2DC2F10F1F1F}">
  <dimension ref="A1:F24"/>
  <sheetViews>
    <sheetView zoomScale="175" zoomScaleNormal="175" workbookViewId="0">
      <selection activeCell="A17" sqref="A17:E17"/>
    </sheetView>
  </sheetViews>
  <sheetFormatPr defaultRowHeight="15" x14ac:dyDescent="0.25"/>
  <cols>
    <col min="1" max="1" width="25.5703125" bestFit="1" customWidth="1"/>
    <col min="2" max="2" width="28.7109375" bestFit="1" customWidth="1"/>
    <col min="3" max="3" width="13.28515625" customWidth="1"/>
    <col min="4" max="5" width="14.28515625" customWidth="1"/>
    <col min="6" max="6" width="6.42578125" bestFit="1" customWidth="1"/>
  </cols>
  <sheetData>
    <row r="1" spans="1:6" x14ac:dyDescent="0.25">
      <c r="A1" s="21"/>
      <c r="B1" s="21" t="s">
        <v>35</v>
      </c>
      <c r="C1" s="21"/>
      <c r="D1" s="21"/>
      <c r="E1" s="21"/>
      <c r="F1" s="21"/>
    </row>
    <row r="2" spans="1:6" ht="25.5" x14ac:dyDescent="0.25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25">
      <c r="A3" s="4" t="s">
        <v>5</v>
      </c>
      <c r="B3" s="4" t="s">
        <v>5</v>
      </c>
      <c r="C3" s="5">
        <v>1950</v>
      </c>
      <c r="D3" s="4">
        <v>1</v>
      </c>
      <c r="E3" s="4">
        <v>12</v>
      </c>
      <c r="F3" s="5">
        <f t="shared" ref="F3:F24" si="0">+C3*D3*E3</f>
        <v>23400</v>
      </c>
    </row>
    <row r="4" spans="1:6" x14ac:dyDescent="0.25">
      <c r="A4" s="4" t="s">
        <v>6</v>
      </c>
      <c r="B4" s="4" t="s">
        <v>7</v>
      </c>
      <c r="C4" s="5">
        <v>1950</v>
      </c>
      <c r="D4" s="4">
        <v>1</v>
      </c>
      <c r="E4" s="4">
        <v>9</v>
      </c>
      <c r="F4" s="5">
        <f t="shared" si="0"/>
        <v>17550</v>
      </c>
    </row>
    <row r="5" spans="1:6" x14ac:dyDescent="0.25">
      <c r="A5" s="4" t="s">
        <v>6</v>
      </c>
      <c r="B5" s="4" t="s">
        <v>8</v>
      </c>
      <c r="C5" s="5">
        <v>1950</v>
      </c>
      <c r="D5" s="4">
        <v>1</v>
      </c>
      <c r="E5" s="4">
        <v>7.5</v>
      </c>
      <c r="F5" s="5">
        <f t="shared" si="0"/>
        <v>14625</v>
      </c>
    </row>
    <row r="6" spans="1:6" x14ac:dyDescent="0.25">
      <c r="A6" s="4" t="s">
        <v>9</v>
      </c>
      <c r="B6" s="4" t="s">
        <v>10</v>
      </c>
      <c r="C6" s="5">
        <v>1950</v>
      </c>
      <c r="D6" s="4">
        <v>1</v>
      </c>
      <c r="E6" s="4">
        <v>9</v>
      </c>
      <c r="F6" s="5">
        <f t="shared" si="0"/>
        <v>17550</v>
      </c>
    </row>
    <row r="7" spans="1:6" x14ac:dyDescent="0.25">
      <c r="A7" s="6" t="s">
        <v>7</v>
      </c>
      <c r="B7" s="6" t="s">
        <v>58</v>
      </c>
      <c r="C7" s="5">
        <v>1950</v>
      </c>
      <c r="D7" s="4">
        <v>1</v>
      </c>
      <c r="E7" s="4">
        <v>7.5</v>
      </c>
      <c r="F7" s="5">
        <f t="shared" si="0"/>
        <v>14625</v>
      </c>
    </row>
    <row r="8" spans="1:6" x14ac:dyDescent="0.25">
      <c r="A8" s="6" t="s">
        <v>11</v>
      </c>
      <c r="B8" s="6" t="s">
        <v>60</v>
      </c>
      <c r="C8" s="5">
        <v>1950</v>
      </c>
      <c r="D8" s="4">
        <v>1</v>
      </c>
      <c r="E8" s="4">
        <v>7</v>
      </c>
      <c r="F8" s="5">
        <f t="shared" si="0"/>
        <v>13650</v>
      </c>
    </row>
    <row r="9" spans="1:6" x14ac:dyDescent="0.25">
      <c r="A9" s="6" t="s">
        <v>12</v>
      </c>
      <c r="B9" s="6" t="s">
        <v>58</v>
      </c>
      <c r="C9" s="5">
        <v>1950</v>
      </c>
      <c r="D9" s="4">
        <v>1</v>
      </c>
      <c r="E9" s="4">
        <v>6.5</v>
      </c>
      <c r="F9" s="5">
        <f t="shared" si="0"/>
        <v>12675</v>
      </c>
    </row>
    <row r="10" spans="1:6" x14ac:dyDescent="0.25">
      <c r="A10" s="6" t="s">
        <v>12</v>
      </c>
      <c r="B10" s="6" t="s">
        <v>59</v>
      </c>
      <c r="C10" s="5">
        <v>1950</v>
      </c>
      <c r="D10" s="4">
        <v>1</v>
      </c>
      <c r="E10" s="4">
        <v>6</v>
      </c>
      <c r="F10" s="5">
        <f t="shared" si="0"/>
        <v>11700</v>
      </c>
    </row>
    <row r="11" spans="1:6" x14ac:dyDescent="0.25">
      <c r="A11" s="6" t="s">
        <v>13</v>
      </c>
      <c r="B11" s="7" t="s">
        <v>14</v>
      </c>
      <c r="C11" s="5">
        <v>1950</v>
      </c>
      <c r="D11" s="6">
        <v>1</v>
      </c>
      <c r="E11" s="6">
        <v>6</v>
      </c>
      <c r="F11" s="5">
        <f t="shared" si="0"/>
        <v>11700</v>
      </c>
    </row>
    <row r="12" spans="1:6" x14ac:dyDescent="0.25">
      <c r="A12" s="6" t="s">
        <v>15</v>
      </c>
      <c r="B12" s="7" t="s">
        <v>14</v>
      </c>
      <c r="C12" s="5">
        <v>1950</v>
      </c>
      <c r="D12" s="6">
        <v>1</v>
      </c>
      <c r="E12" s="6">
        <v>6</v>
      </c>
      <c r="F12" s="5">
        <f t="shared" si="0"/>
        <v>11700</v>
      </c>
    </row>
    <row r="13" spans="1:6" x14ac:dyDescent="0.25">
      <c r="A13" s="7" t="s">
        <v>14</v>
      </c>
      <c r="B13" s="6" t="s">
        <v>13</v>
      </c>
      <c r="C13" s="5">
        <v>1950</v>
      </c>
      <c r="D13" s="6">
        <v>1</v>
      </c>
      <c r="E13" s="6">
        <v>6.5</v>
      </c>
      <c r="F13" s="5">
        <f t="shared" si="0"/>
        <v>12675</v>
      </c>
    </row>
    <row r="14" spans="1:6" x14ac:dyDescent="0.25">
      <c r="A14" s="7" t="s">
        <v>14</v>
      </c>
      <c r="B14" s="7" t="s">
        <v>16</v>
      </c>
      <c r="C14" s="5">
        <v>1950</v>
      </c>
      <c r="D14" s="6">
        <v>1</v>
      </c>
      <c r="E14" s="6">
        <v>2</v>
      </c>
      <c r="F14" s="5">
        <f t="shared" si="0"/>
        <v>3900</v>
      </c>
    </row>
    <row r="15" spans="1:6" x14ac:dyDescent="0.25">
      <c r="A15" s="6" t="s">
        <v>17</v>
      </c>
      <c r="B15" s="6" t="s">
        <v>18</v>
      </c>
      <c r="C15" s="5">
        <v>1950</v>
      </c>
      <c r="D15" s="6">
        <v>1</v>
      </c>
      <c r="E15" s="6">
        <v>4</v>
      </c>
      <c r="F15" s="5">
        <f t="shared" si="0"/>
        <v>7800</v>
      </c>
    </row>
    <row r="16" spans="1:6" x14ac:dyDescent="0.25">
      <c r="A16" s="6" t="s">
        <v>19</v>
      </c>
      <c r="B16" s="6" t="s">
        <v>20</v>
      </c>
      <c r="C16" s="5">
        <v>1950</v>
      </c>
      <c r="D16" s="6">
        <v>1</v>
      </c>
      <c r="E16" s="6">
        <v>3.5</v>
      </c>
      <c r="F16" s="5">
        <f t="shared" si="0"/>
        <v>6825</v>
      </c>
    </row>
    <row r="17" spans="1:6" x14ac:dyDescent="0.25">
      <c r="A17" s="6" t="s">
        <v>17</v>
      </c>
      <c r="B17" s="6" t="s">
        <v>21</v>
      </c>
      <c r="C17" s="5">
        <v>1950</v>
      </c>
      <c r="D17" s="6">
        <v>1</v>
      </c>
      <c r="E17" s="6">
        <v>3</v>
      </c>
      <c r="F17" s="5">
        <f t="shared" si="0"/>
        <v>5850</v>
      </c>
    </row>
    <row r="18" spans="1:6" x14ac:dyDescent="0.25">
      <c r="A18" s="6" t="s">
        <v>13</v>
      </c>
      <c r="B18" s="6" t="s">
        <v>22</v>
      </c>
      <c r="C18" s="5">
        <v>1950</v>
      </c>
      <c r="D18" s="6">
        <v>1</v>
      </c>
      <c r="E18" s="6">
        <v>2</v>
      </c>
      <c r="F18" s="5">
        <f t="shared" si="0"/>
        <v>3900</v>
      </c>
    </row>
    <row r="19" spans="1:6" x14ac:dyDescent="0.25">
      <c r="A19" s="6" t="s">
        <v>13</v>
      </c>
      <c r="B19" s="6" t="s">
        <v>23</v>
      </c>
      <c r="C19" s="5">
        <v>1950</v>
      </c>
      <c r="D19" s="6">
        <v>1</v>
      </c>
      <c r="E19" s="6">
        <v>1</v>
      </c>
      <c r="F19" s="5">
        <f t="shared" si="0"/>
        <v>1950</v>
      </c>
    </row>
    <row r="20" spans="1:6" x14ac:dyDescent="0.25">
      <c r="A20" s="6" t="s">
        <v>24</v>
      </c>
      <c r="B20" s="6" t="s">
        <v>19</v>
      </c>
      <c r="C20" s="5">
        <v>1950</v>
      </c>
      <c r="D20" s="6">
        <v>1</v>
      </c>
      <c r="E20" s="6">
        <v>3.5</v>
      </c>
      <c r="F20" s="5">
        <f t="shared" si="0"/>
        <v>6825</v>
      </c>
    </row>
    <row r="21" spans="1:6" x14ac:dyDescent="0.25">
      <c r="A21" s="6" t="s">
        <v>25</v>
      </c>
      <c r="B21" s="6" t="s">
        <v>26</v>
      </c>
      <c r="C21" s="5">
        <v>1950</v>
      </c>
      <c r="D21" s="6">
        <v>1</v>
      </c>
      <c r="E21" s="6">
        <v>3</v>
      </c>
      <c r="F21" s="5">
        <f t="shared" si="0"/>
        <v>5850</v>
      </c>
    </row>
    <row r="22" spans="1:6" x14ac:dyDescent="0.25">
      <c r="A22" s="6" t="s">
        <v>27</v>
      </c>
      <c r="B22" s="6" t="s">
        <v>28</v>
      </c>
      <c r="C22" s="5">
        <v>1950</v>
      </c>
      <c r="D22" s="6">
        <v>1</v>
      </c>
      <c r="E22" s="6">
        <v>2</v>
      </c>
      <c r="F22" s="5">
        <f t="shared" si="0"/>
        <v>3900</v>
      </c>
    </row>
    <row r="23" spans="1:6" x14ac:dyDescent="0.25">
      <c r="A23" s="7" t="s">
        <v>29</v>
      </c>
      <c r="B23" s="6" t="s">
        <v>30</v>
      </c>
      <c r="C23" s="5">
        <v>1950</v>
      </c>
      <c r="D23" s="6">
        <v>1</v>
      </c>
      <c r="E23" s="6">
        <v>1</v>
      </c>
      <c r="F23" s="5">
        <f t="shared" si="0"/>
        <v>1950</v>
      </c>
    </row>
    <row r="24" spans="1:6" x14ac:dyDescent="0.25">
      <c r="A24" s="7" t="s">
        <v>29</v>
      </c>
      <c r="B24" s="7" t="s">
        <v>29</v>
      </c>
      <c r="C24" s="5">
        <v>1950</v>
      </c>
      <c r="D24" s="6">
        <v>1</v>
      </c>
      <c r="E24" s="6">
        <v>1</v>
      </c>
      <c r="F24" s="5">
        <f t="shared" si="0"/>
        <v>1950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E924-744D-4938-A776-02A3D537F1BF}">
  <dimension ref="A1:F24"/>
  <sheetViews>
    <sheetView zoomScale="145" zoomScaleNormal="145" workbookViewId="0">
      <selection activeCell="D20" sqref="D20"/>
    </sheetView>
  </sheetViews>
  <sheetFormatPr defaultRowHeight="15" x14ac:dyDescent="0.25"/>
  <cols>
    <col min="1" max="1" width="25.5703125" bestFit="1" customWidth="1"/>
    <col min="2" max="2" width="28.7109375" bestFit="1" customWidth="1"/>
    <col min="3" max="3" width="14.28515625" customWidth="1"/>
    <col min="4" max="5" width="12.7109375" customWidth="1"/>
  </cols>
  <sheetData>
    <row r="1" spans="1:6" x14ac:dyDescent="0.25">
      <c r="A1" s="21"/>
      <c r="B1" s="21" t="s">
        <v>37</v>
      </c>
      <c r="C1" s="21"/>
      <c r="D1" s="21"/>
      <c r="E1" s="21"/>
      <c r="F1" s="21"/>
    </row>
    <row r="2" spans="1:6" ht="25.5" x14ac:dyDescent="0.25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25">
      <c r="A3" s="4" t="s">
        <v>5</v>
      </c>
      <c r="B3" s="4" t="s">
        <v>5</v>
      </c>
      <c r="C3" s="8">
        <v>2000</v>
      </c>
      <c r="D3" s="4">
        <v>1</v>
      </c>
      <c r="E3" s="4">
        <v>12</v>
      </c>
      <c r="F3" s="5">
        <f t="shared" ref="F3:F24" si="0">+C3*D3*E3</f>
        <v>24000</v>
      </c>
    </row>
    <row r="4" spans="1:6" x14ac:dyDescent="0.25">
      <c r="A4" s="4" t="s">
        <v>6</v>
      </c>
      <c r="B4" s="4" t="s">
        <v>7</v>
      </c>
      <c r="C4" s="8">
        <v>2000</v>
      </c>
      <c r="D4" s="4">
        <v>1</v>
      </c>
      <c r="E4" s="4">
        <v>9</v>
      </c>
      <c r="F4" s="5">
        <f t="shared" si="0"/>
        <v>18000</v>
      </c>
    </row>
    <row r="5" spans="1:6" x14ac:dyDescent="0.25">
      <c r="A5" s="4" t="s">
        <v>6</v>
      </c>
      <c r="B5" s="4" t="s">
        <v>8</v>
      </c>
      <c r="C5" s="8">
        <v>2000</v>
      </c>
      <c r="D5" s="4">
        <v>1</v>
      </c>
      <c r="E5" s="4">
        <v>7.5</v>
      </c>
      <c r="F5" s="5">
        <f t="shared" si="0"/>
        <v>15000</v>
      </c>
    </row>
    <row r="6" spans="1:6" x14ac:dyDescent="0.25">
      <c r="A6" s="4" t="s">
        <v>9</v>
      </c>
      <c r="B6" s="4" t="s">
        <v>10</v>
      </c>
      <c r="C6" s="8">
        <v>2000</v>
      </c>
      <c r="D6" s="4">
        <v>1</v>
      </c>
      <c r="E6" s="4">
        <v>9</v>
      </c>
      <c r="F6" s="5">
        <f t="shared" si="0"/>
        <v>18000</v>
      </c>
    </row>
    <row r="7" spans="1:6" x14ac:dyDescent="0.25">
      <c r="A7" s="6" t="s">
        <v>7</v>
      </c>
      <c r="B7" s="6" t="s">
        <v>58</v>
      </c>
      <c r="C7" s="8">
        <v>2000</v>
      </c>
      <c r="D7" s="4">
        <v>1</v>
      </c>
      <c r="E7" s="4">
        <v>7.5</v>
      </c>
      <c r="F7" s="5">
        <f t="shared" si="0"/>
        <v>15000</v>
      </c>
    </row>
    <row r="8" spans="1:6" x14ac:dyDescent="0.25">
      <c r="A8" s="6" t="s">
        <v>11</v>
      </c>
      <c r="B8" s="6" t="s">
        <v>60</v>
      </c>
      <c r="C8" s="8">
        <v>2000</v>
      </c>
      <c r="D8" s="4">
        <v>1</v>
      </c>
      <c r="E8" s="4">
        <v>7</v>
      </c>
      <c r="F8" s="5">
        <f t="shared" si="0"/>
        <v>14000</v>
      </c>
    </row>
    <row r="9" spans="1:6" x14ac:dyDescent="0.25">
      <c r="A9" s="6" t="s">
        <v>12</v>
      </c>
      <c r="B9" s="6" t="s">
        <v>58</v>
      </c>
      <c r="C9" s="8">
        <v>2000</v>
      </c>
      <c r="D9" s="4">
        <v>1</v>
      </c>
      <c r="E9" s="4">
        <v>6.5</v>
      </c>
      <c r="F9" s="5">
        <f t="shared" si="0"/>
        <v>13000</v>
      </c>
    </row>
    <row r="10" spans="1:6" x14ac:dyDescent="0.25">
      <c r="A10" s="6" t="s">
        <v>12</v>
      </c>
      <c r="B10" s="6" t="s">
        <v>59</v>
      </c>
      <c r="C10" s="8">
        <v>2000</v>
      </c>
      <c r="D10" s="4">
        <v>1</v>
      </c>
      <c r="E10" s="4">
        <v>6</v>
      </c>
      <c r="F10" s="5">
        <f t="shared" si="0"/>
        <v>12000</v>
      </c>
    </row>
    <row r="11" spans="1:6" x14ac:dyDescent="0.25">
      <c r="A11" s="6" t="s">
        <v>13</v>
      </c>
      <c r="B11" s="7" t="s">
        <v>14</v>
      </c>
      <c r="C11" s="5">
        <v>2000</v>
      </c>
      <c r="D11" s="6">
        <v>1</v>
      </c>
      <c r="E11" s="6">
        <v>6</v>
      </c>
      <c r="F11" s="5">
        <f t="shared" si="0"/>
        <v>12000</v>
      </c>
    </row>
    <row r="12" spans="1:6" x14ac:dyDescent="0.25">
      <c r="A12" s="6" t="s">
        <v>15</v>
      </c>
      <c r="B12" s="7" t="s">
        <v>14</v>
      </c>
      <c r="C12" s="5">
        <v>2000</v>
      </c>
      <c r="D12" s="6">
        <v>1</v>
      </c>
      <c r="E12" s="6">
        <v>6</v>
      </c>
      <c r="F12" s="5">
        <f t="shared" si="0"/>
        <v>12000</v>
      </c>
    </row>
    <row r="13" spans="1:6" x14ac:dyDescent="0.25">
      <c r="A13" s="7" t="s">
        <v>14</v>
      </c>
      <c r="B13" s="6" t="s">
        <v>13</v>
      </c>
      <c r="C13" s="5">
        <v>2000</v>
      </c>
      <c r="D13" s="6">
        <v>1</v>
      </c>
      <c r="E13" s="6">
        <v>6.5</v>
      </c>
      <c r="F13" s="5">
        <f t="shared" si="0"/>
        <v>13000</v>
      </c>
    </row>
    <row r="14" spans="1:6" x14ac:dyDescent="0.25">
      <c r="A14" s="7" t="s">
        <v>14</v>
      </c>
      <c r="B14" s="7" t="s">
        <v>16</v>
      </c>
      <c r="C14" s="5">
        <v>2000</v>
      </c>
      <c r="D14" s="6">
        <v>1</v>
      </c>
      <c r="E14" s="6">
        <v>2</v>
      </c>
      <c r="F14" s="5">
        <f t="shared" si="0"/>
        <v>4000</v>
      </c>
    </row>
    <row r="15" spans="1:6" x14ac:dyDescent="0.25">
      <c r="A15" s="6" t="s">
        <v>17</v>
      </c>
      <c r="B15" s="6" t="s">
        <v>18</v>
      </c>
      <c r="C15" s="5">
        <v>2000</v>
      </c>
      <c r="D15" s="6">
        <v>1</v>
      </c>
      <c r="E15" s="6">
        <v>4</v>
      </c>
      <c r="F15" s="5">
        <f t="shared" si="0"/>
        <v>8000</v>
      </c>
    </row>
    <row r="16" spans="1:6" x14ac:dyDescent="0.25">
      <c r="A16" s="6" t="s">
        <v>19</v>
      </c>
      <c r="B16" s="6" t="s">
        <v>20</v>
      </c>
      <c r="C16" s="5">
        <v>2000</v>
      </c>
      <c r="D16" s="6">
        <v>1</v>
      </c>
      <c r="E16" s="6">
        <v>3.5</v>
      </c>
      <c r="F16" s="5">
        <f t="shared" si="0"/>
        <v>7000</v>
      </c>
    </row>
    <row r="17" spans="1:6" x14ac:dyDescent="0.25">
      <c r="A17" s="6" t="s">
        <v>17</v>
      </c>
      <c r="B17" s="6" t="s">
        <v>21</v>
      </c>
      <c r="C17" s="5">
        <v>2000</v>
      </c>
      <c r="D17" s="6">
        <v>1</v>
      </c>
      <c r="E17" s="6">
        <v>3</v>
      </c>
      <c r="F17" s="5">
        <f t="shared" si="0"/>
        <v>6000</v>
      </c>
    </row>
    <row r="18" spans="1:6" x14ac:dyDescent="0.25">
      <c r="A18" s="6" t="s">
        <v>13</v>
      </c>
      <c r="B18" s="6" t="s">
        <v>22</v>
      </c>
      <c r="C18" s="5">
        <v>2000</v>
      </c>
      <c r="D18" s="6">
        <v>1</v>
      </c>
      <c r="E18" s="6">
        <v>2</v>
      </c>
      <c r="F18" s="5">
        <f t="shared" si="0"/>
        <v>4000</v>
      </c>
    </row>
    <row r="19" spans="1:6" x14ac:dyDescent="0.25">
      <c r="A19" s="6" t="s">
        <v>13</v>
      </c>
      <c r="B19" s="6" t="s">
        <v>23</v>
      </c>
      <c r="C19" s="5">
        <v>2000</v>
      </c>
      <c r="D19" s="6">
        <v>1</v>
      </c>
      <c r="E19" s="6">
        <v>1</v>
      </c>
      <c r="F19" s="5">
        <f t="shared" si="0"/>
        <v>2000</v>
      </c>
    </row>
    <row r="20" spans="1:6" x14ac:dyDescent="0.25">
      <c r="A20" s="6" t="s">
        <v>24</v>
      </c>
      <c r="B20" s="6" t="s">
        <v>19</v>
      </c>
      <c r="C20" s="5">
        <v>2000</v>
      </c>
      <c r="D20" s="6">
        <v>1</v>
      </c>
      <c r="E20" s="6">
        <v>3.5</v>
      </c>
      <c r="F20" s="5">
        <f t="shared" si="0"/>
        <v>7000</v>
      </c>
    </row>
    <row r="21" spans="1:6" x14ac:dyDescent="0.25">
      <c r="A21" s="6" t="s">
        <v>25</v>
      </c>
      <c r="B21" s="6" t="s">
        <v>26</v>
      </c>
      <c r="C21" s="5">
        <v>2000</v>
      </c>
      <c r="D21" s="6">
        <v>1</v>
      </c>
      <c r="E21" s="6">
        <v>3</v>
      </c>
      <c r="F21" s="5">
        <f t="shared" si="0"/>
        <v>6000</v>
      </c>
    </row>
    <row r="22" spans="1:6" x14ac:dyDescent="0.25">
      <c r="A22" s="6" t="s">
        <v>27</v>
      </c>
      <c r="B22" s="6" t="s">
        <v>28</v>
      </c>
      <c r="C22" s="5">
        <v>2000</v>
      </c>
      <c r="D22" s="6">
        <v>1</v>
      </c>
      <c r="E22" s="6">
        <v>2</v>
      </c>
      <c r="F22" s="5">
        <f t="shared" si="0"/>
        <v>4000</v>
      </c>
    </row>
    <row r="23" spans="1:6" x14ac:dyDescent="0.25">
      <c r="A23" s="7" t="s">
        <v>29</v>
      </c>
      <c r="B23" s="6" t="s">
        <v>30</v>
      </c>
      <c r="C23" s="5">
        <v>2000</v>
      </c>
      <c r="D23" s="6">
        <v>1</v>
      </c>
      <c r="E23" s="6">
        <v>1</v>
      </c>
      <c r="F23" s="5">
        <f t="shared" si="0"/>
        <v>2000</v>
      </c>
    </row>
    <row r="24" spans="1:6" x14ac:dyDescent="0.25">
      <c r="A24" s="7" t="s">
        <v>29</v>
      </c>
      <c r="B24" s="7" t="s">
        <v>29</v>
      </c>
      <c r="C24" s="5">
        <v>2000</v>
      </c>
      <c r="D24" s="6">
        <v>1</v>
      </c>
      <c r="E24" s="6">
        <v>1</v>
      </c>
      <c r="F24" s="5">
        <f t="shared" si="0"/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81A0-190D-4C8D-973B-D166EDDE98C9}">
  <dimension ref="A1:F24"/>
  <sheetViews>
    <sheetView zoomScale="145" zoomScaleNormal="145" workbookViewId="0">
      <selection activeCell="A13" sqref="A13:F13"/>
    </sheetView>
  </sheetViews>
  <sheetFormatPr defaultRowHeight="15" x14ac:dyDescent="0.25"/>
  <cols>
    <col min="1" max="1" width="25.5703125" bestFit="1" customWidth="1"/>
    <col min="2" max="2" width="28.7109375" bestFit="1" customWidth="1"/>
    <col min="3" max="3" width="16" customWidth="1"/>
    <col min="4" max="4" width="19.5703125" customWidth="1"/>
    <col min="5" max="5" width="14.7109375" customWidth="1"/>
    <col min="6" max="6" width="6.42578125" bestFit="1" customWidth="1"/>
  </cols>
  <sheetData>
    <row r="1" spans="1:6" x14ac:dyDescent="0.25">
      <c r="A1" s="17"/>
      <c r="B1" s="18" t="s">
        <v>4</v>
      </c>
      <c r="C1" s="19"/>
      <c r="D1" s="20"/>
      <c r="E1" s="17"/>
      <c r="F1" s="17"/>
    </row>
    <row r="2" spans="1:6" ht="25.5" x14ac:dyDescent="0.25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25">
      <c r="A3" s="4" t="s">
        <v>5</v>
      </c>
      <c r="B3" s="4" t="s">
        <v>5</v>
      </c>
      <c r="C3" s="5">
        <v>1700</v>
      </c>
      <c r="D3" s="4">
        <v>1</v>
      </c>
      <c r="E3" s="4">
        <v>12</v>
      </c>
      <c r="F3" s="5">
        <f t="shared" ref="F3:F24" si="0">+C3*D3*E3</f>
        <v>20400</v>
      </c>
    </row>
    <row r="4" spans="1:6" x14ac:dyDescent="0.25">
      <c r="A4" s="4" t="s">
        <v>6</v>
      </c>
      <c r="B4" s="4" t="s">
        <v>7</v>
      </c>
      <c r="C4" s="5">
        <v>1700</v>
      </c>
      <c r="D4" s="4">
        <v>1</v>
      </c>
      <c r="E4" s="4">
        <v>9</v>
      </c>
      <c r="F4" s="5">
        <f t="shared" si="0"/>
        <v>15300</v>
      </c>
    </row>
    <row r="5" spans="1:6" x14ac:dyDescent="0.25">
      <c r="A5" s="4" t="s">
        <v>6</v>
      </c>
      <c r="B5" s="4" t="s">
        <v>8</v>
      </c>
      <c r="C5" s="5">
        <v>1700</v>
      </c>
      <c r="D5" s="4">
        <v>1</v>
      </c>
      <c r="E5" s="4">
        <v>7.5</v>
      </c>
      <c r="F5" s="5">
        <f t="shared" si="0"/>
        <v>12750</v>
      </c>
    </row>
    <row r="6" spans="1:6" x14ac:dyDescent="0.25">
      <c r="A6" s="4" t="s">
        <v>9</v>
      </c>
      <c r="B6" s="4" t="s">
        <v>10</v>
      </c>
      <c r="C6" s="5">
        <v>1700</v>
      </c>
      <c r="D6" s="4">
        <v>1</v>
      </c>
      <c r="E6" s="4">
        <v>9</v>
      </c>
      <c r="F6" s="5">
        <f t="shared" si="0"/>
        <v>15300</v>
      </c>
    </row>
    <row r="7" spans="1:6" x14ac:dyDescent="0.25">
      <c r="A7" s="6" t="s">
        <v>7</v>
      </c>
      <c r="B7" s="6" t="s">
        <v>58</v>
      </c>
      <c r="C7" s="5">
        <v>1700</v>
      </c>
      <c r="D7" s="4">
        <v>1</v>
      </c>
      <c r="E7" s="4">
        <v>7.5</v>
      </c>
      <c r="F7" s="5">
        <f t="shared" si="0"/>
        <v>12750</v>
      </c>
    </row>
    <row r="8" spans="1:6" x14ac:dyDescent="0.25">
      <c r="A8" s="6" t="s">
        <v>11</v>
      </c>
      <c r="B8" s="6" t="s">
        <v>60</v>
      </c>
      <c r="C8" s="5">
        <v>1700</v>
      </c>
      <c r="D8" s="4">
        <v>1</v>
      </c>
      <c r="E8" s="4">
        <v>7</v>
      </c>
      <c r="F8" s="5">
        <f t="shared" si="0"/>
        <v>11900</v>
      </c>
    </row>
    <row r="9" spans="1:6" x14ac:dyDescent="0.25">
      <c r="A9" s="6" t="s">
        <v>12</v>
      </c>
      <c r="B9" s="6" t="s">
        <v>58</v>
      </c>
      <c r="C9" s="5">
        <v>1700</v>
      </c>
      <c r="D9" s="4">
        <v>1</v>
      </c>
      <c r="E9" s="4">
        <v>6.5</v>
      </c>
      <c r="F9" s="5">
        <f t="shared" si="0"/>
        <v>11050</v>
      </c>
    </row>
    <row r="10" spans="1:6" x14ac:dyDescent="0.25">
      <c r="A10" s="6" t="s">
        <v>12</v>
      </c>
      <c r="B10" s="6" t="s">
        <v>59</v>
      </c>
      <c r="C10" s="5">
        <v>1700</v>
      </c>
      <c r="D10" s="4">
        <v>1</v>
      </c>
      <c r="E10" s="4">
        <v>6</v>
      </c>
      <c r="F10" s="5">
        <f t="shared" si="0"/>
        <v>10200</v>
      </c>
    </row>
    <row r="11" spans="1:6" x14ac:dyDescent="0.25">
      <c r="A11" s="6" t="s">
        <v>13</v>
      </c>
      <c r="B11" s="7" t="s">
        <v>14</v>
      </c>
      <c r="C11" s="5">
        <v>1700</v>
      </c>
      <c r="D11" s="6">
        <v>1</v>
      </c>
      <c r="E11" s="6">
        <v>6</v>
      </c>
      <c r="F11" s="5">
        <f t="shared" si="0"/>
        <v>10200</v>
      </c>
    </row>
    <row r="12" spans="1:6" x14ac:dyDescent="0.25">
      <c r="A12" s="6" t="s">
        <v>15</v>
      </c>
      <c r="B12" s="7" t="s">
        <v>14</v>
      </c>
      <c r="C12" s="5">
        <v>1700</v>
      </c>
      <c r="D12" s="6">
        <v>1</v>
      </c>
      <c r="E12" s="6">
        <v>6</v>
      </c>
      <c r="F12" s="5">
        <f t="shared" si="0"/>
        <v>10200</v>
      </c>
    </row>
    <row r="13" spans="1:6" x14ac:dyDescent="0.25">
      <c r="A13" s="7" t="s">
        <v>14</v>
      </c>
      <c r="B13" s="6" t="s">
        <v>13</v>
      </c>
      <c r="C13" s="5">
        <v>1700</v>
      </c>
      <c r="D13" s="6">
        <v>1</v>
      </c>
      <c r="E13" s="6">
        <v>6.5</v>
      </c>
      <c r="F13" s="5">
        <f t="shared" si="0"/>
        <v>11050</v>
      </c>
    </row>
    <row r="14" spans="1:6" x14ac:dyDescent="0.25">
      <c r="A14" s="7" t="s">
        <v>14</v>
      </c>
      <c r="B14" s="7" t="s">
        <v>16</v>
      </c>
      <c r="C14" s="5">
        <v>1700</v>
      </c>
      <c r="D14" s="6">
        <v>1</v>
      </c>
      <c r="E14" s="6">
        <v>2</v>
      </c>
      <c r="F14" s="5">
        <f t="shared" si="0"/>
        <v>3400</v>
      </c>
    </row>
    <row r="15" spans="1:6" x14ac:dyDescent="0.25">
      <c r="A15" s="6" t="s">
        <v>17</v>
      </c>
      <c r="B15" s="6" t="s">
        <v>18</v>
      </c>
      <c r="C15" s="5">
        <v>1700</v>
      </c>
      <c r="D15" s="6">
        <v>1</v>
      </c>
      <c r="E15" s="6">
        <v>4</v>
      </c>
      <c r="F15" s="5">
        <f t="shared" si="0"/>
        <v>6800</v>
      </c>
    </row>
    <row r="16" spans="1:6" x14ac:dyDescent="0.25">
      <c r="A16" s="6" t="s">
        <v>19</v>
      </c>
      <c r="B16" s="6" t="s">
        <v>20</v>
      </c>
      <c r="C16" s="5">
        <v>1700</v>
      </c>
      <c r="D16" s="6">
        <v>1</v>
      </c>
      <c r="E16" s="6">
        <v>3.5</v>
      </c>
      <c r="F16" s="5">
        <f t="shared" si="0"/>
        <v>5950</v>
      </c>
    </row>
    <row r="17" spans="1:6" x14ac:dyDescent="0.25">
      <c r="A17" s="6" t="s">
        <v>17</v>
      </c>
      <c r="B17" s="6" t="s">
        <v>21</v>
      </c>
      <c r="C17" s="5">
        <v>1700</v>
      </c>
      <c r="D17" s="6">
        <v>1</v>
      </c>
      <c r="E17" s="6">
        <v>3</v>
      </c>
      <c r="F17" s="5">
        <f t="shared" si="0"/>
        <v>5100</v>
      </c>
    </row>
    <row r="18" spans="1:6" x14ac:dyDescent="0.25">
      <c r="A18" s="6" t="s">
        <v>13</v>
      </c>
      <c r="B18" s="6" t="s">
        <v>22</v>
      </c>
      <c r="C18" s="5">
        <v>1700</v>
      </c>
      <c r="D18" s="6">
        <v>1</v>
      </c>
      <c r="E18" s="6">
        <v>2</v>
      </c>
      <c r="F18" s="5">
        <f t="shared" si="0"/>
        <v>3400</v>
      </c>
    </row>
    <row r="19" spans="1:6" x14ac:dyDescent="0.25">
      <c r="A19" s="6" t="s">
        <v>13</v>
      </c>
      <c r="B19" s="6" t="s">
        <v>23</v>
      </c>
      <c r="C19" s="5">
        <v>1700</v>
      </c>
      <c r="D19" s="6">
        <v>1</v>
      </c>
      <c r="E19" s="6">
        <v>1</v>
      </c>
      <c r="F19" s="5">
        <f t="shared" si="0"/>
        <v>1700</v>
      </c>
    </row>
    <row r="20" spans="1:6" x14ac:dyDescent="0.25">
      <c r="A20" s="6" t="s">
        <v>24</v>
      </c>
      <c r="B20" s="6" t="s">
        <v>19</v>
      </c>
      <c r="C20" s="5">
        <v>1700</v>
      </c>
      <c r="D20" s="6">
        <v>1</v>
      </c>
      <c r="E20" s="6">
        <v>3.5</v>
      </c>
      <c r="F20" s="5">
        <f t="shared" si="0"/>
        <v>5950</v>
      </c>
    </row>
    <row r="21" spans="1:6" x14ac:dyDescent="0.25">
      <c r="A21" s="6" t="s">
        <v>25</v>
      </c>
      <c r="B21" s="6" t="s">
        <v>26</v>
      </c>
      <c r="C21" s="5">
        <v>1700</v>
      </c>
      <c r="D21" s="6">
        <v>1</v>
      </c>
      <c r="E21" s="6">
        <v>3</v>
      </c>
      <c r="F21" s="5">
        <f t="shared" si="0"/>
        <v>5100</v>
      </c>
    </row>
    <row r="22" spans="1:6" x14ac:dyDescent="0.25">
      <c r="A22" s="6" t="s">
        <v>27</v>
      </c>
      <c r="B22" s="6" t="s">
        <v>28</v>
      </c>
      <c r="C22" s="5">
        <v>1700</v>
      </c>
      <c r="D22" s="6">
        <v>1</v>
      </c>
      <c r="E22" s="6">
        <v>2</v>
      </c>
      <c r="F22" s="5">
        <f t="shared" si="0"/>
        <v>3400</v>
      </c>
    </row>
    <row r="23" spans="1:6" x14ac:dyDescent="0.25">
      <c r="A23" s="7" t="s">
        <v>29</v>
      </c>
      <c r="B23" s="6" t="s">
        <v>30</v>
      </c>
      <c r="C23" s="5">
        <v>1700</v>
      </c>
      <c r="D23" s="6">
        <v>1</v>
      </c>
      <c r="E23" s="6">
        <v>1</v>
      </c>
      <c r="F23" s="5">
        <f t="shared" si="0"/>
        <v>1700</v>
      </c>
    </row>
    <row r="24" spans="1:6" x14ac:dyDescent="0.25">
      <c r="A24" s="7" t="s">
        <v>29</v>
      </c>
      <c r="B24" s="7" t="s">
        <v>29</v>
      </c>
      <c r="C24" s="5">
        <v>1700</v>
      </c>
      <c r="D24" s="6">
        <v>1</v>
      </c>
      <c r="E24" s="6">
        <v>1</v>
      </c>
      <c r="F24" s="5">
        <f t="shared" si="0"/>
        <v>1700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982B-87AD-4CC7-9440-34FB8E2B2DD7}">
  <dimension ref="A1:F24"/>
  <sheetViews>
    <sheetView zoomScale="145" zoomScaleNormal="145" workbookViewId="0">
      <selection activeCell="C32" sqref="C32"/>
    </sheetView>
  </sheetViews>
  <sheetFormatPr defaultRowHeight="15" x14ac:dyDescent="0.25"/>
  <cols>
    <col min="1" max="1" width="25.5703125" bestFit="1" customWidth="1"/>
    <col min="2" max="2" width="28.7109375" bestFit="1" customWidth="1"/>
    <col min="3" max="3" width="15.7109375" customWidth="1"/>
    <col min="4" max="4" width="12.28515625" customWidth="1"/>
    <col min="5" max="5" width="15.7109375" customWidth="1"/>
    <col min="6" max="6" width="6.42578125" bestFit="1" customWidth="1"/>
  </cols>
  <sheetData>
    <row r="1" spans="1:6" x14ac:dyDescent="0.25">
      <c r="A1" s="17"/>
      <c r="B1" s="18" t="s">
        <v>32</v>
      </c>
      <c r="C1" s="19"/>
      <c r="D1" s="20"/>
      <c r="E1" s="17"/>
      <c r="F1" s="17"/>
    </row>
    <row r="2" spans="1:6" ht="25.5" x14ac:dyDescent="0.25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25">
      <c r="A3" s="4" t="s">
        <v>5</v>
      </c>
      <c r="B3" s="4" t="s">
        <v>5</v>
      </c>
      <c r="C3" s="5">
        <v>1650</v>
      </c>
      <c r="D3" s="4">
        <v>1</v>
      </c>
      <c r="E3" s="4">
        <v>12</v>
      </c>
      <c r="F3" s="5">
        <f t="shared" ref="F3:F24" si="0">+C3*D3*E3</f>
        <v>19800</v>
      </c>
    </row>
    <row r="4" spans="1:6" x14ac:dyDescent="0.25">
      <c r="A4" s="4" t="s">
        <v>6</v>
      </c>
      <c r="B4" s="4" t="s">
        <v>7</v>
      </c>
      <c r="C4" s="5">
        <v>1650</v>
      </c>
      <c r="D4" s="4">
        <v>1</v>
      </c>
      <c r="E4" s="4">
        <v>9</v>
      </c>
      <c r="F4" s="5">
        <f t="shared" si="0"/>
        <v>14850</v>
      </c>
    </row>
    <row r="5" spans="1:6" x14ac:dyDescent="0.25">
      <c r="A5" s="4" t="s">
        <v>6</v>
      </c>
      <c r="B5" s="4" t="s">
        <v>8</v>
      </c>
      <c r="C5" s="5">
        <v>1650</v>
      </c>
      <c r="D5" s="4">
        <v>1</v>
      </c>
      <c r="E5" s="4">
        <v>7.5</v>
      </c>
      <c r="F5" s="5">
        <f t="shared" si="0"/>
        <v>12375</v>
      </c>
    </row>
    <row r="6" spans="1:6" x14ac:dyDescent="0.25">
      <c r="A6" s="4" t="s">
        <v>9</v>
      </c>
      <c r="B6" s="4" t="s">
        <v>10</v>
      </c>
      <c r="C6" s="5">
        <v>1650</v>
      </c>
      <c r="D6" s="4">
        <v>1</v>
      </c>
      <c r="E6" s="4">
        <v>9</v>
      </c>
      <c r="F6" s="5">
        <f t="shared" si="0"/>
        <v>14850</v>
      </c>
    </row>
    <row r="7" spans="1:6" x14ac:dyDescent="0.25">
      <c r="A7" s="6" t="s">
        <v>7</v>
      </c>
      <c r="B7" s="6" t="s">
        <v>58</v>
      </c>
      <c r="C7" s="5">
        <v>1650</v>
      </c>
      <c r="D7" s="4">
        <v>1</v>
      </c>
      <c r="E7" s="4">
        <v>7.5</v>
      </c>
      <c r="F7" s="5">
        <f t="shared" si="0"/>
        <v>12375</v>
      </c>
    </row>
    <row r="8" spans="1:6" x14ac:dyDescent="0.25">
      <c r="A8" s="6" t="s">
        <v>11</v>
      </c>
      <c r="B8" s="6" t="s">
        <v>60</v>
      </c>
      <c r="C8" s="5">
        <v>1650</v>
      </c>
      <c r="D8" s="4">
        <v>1</v>
      </c>
      <c r="E8" s="4">
        <v>7</v>
      </c>
      <c r="F8" s="5">
        <f t="shared" si="0"/>
        <v>11550</v>
      </c>
    </row>
    <row r="9" spans="1:6" x14ac:dyDescent="0.25">
      <c r="A9" s="6" t="s">
        <v>12</v>
      </c>
      <c r="B9" s="6" t="s">
        <v>58</v>
      </c>
      <c r="C9" s="5">
        <v>1650</v>
      </c>
      <c r="D9" s="4">
        <v>1</v>
      </c>
      <c r="E9" s="4">
        <v>6.5</v>
      </c>
      <c r="F9" s="5">
        <f t="shared" si="0"/>
        <v>10725</v>
      </c>
    </row>
    <row r="10" spans="1:6" x14ac:dyDescent="0.25">
      <c r="A10" s="6" t="s">
        <v>12</v>
      </c>
      <c r="B10" s="6" t="s">
        <v>59</v>
      </c>
      <c r="C10" s="5">
        <v>1650</v>
      </c>
      <c r="D10" s="4">
        <v>1</v>
      </c>
      <c r="E10" s="4">
        <v>6</v>
      </c>
      <c r="F10" s="5">
        <f t="shared" si="0"/>
        <v>9900</v>
      </c>
    </row>
    <row r="11" spans="1:6" x14ac:dyDescent="0.25">
      <c r="A11" s="6" t="s">
        <v>13</v>
      </c>
      <c r="B11" s="7" t="s">
        <v>14</v>
      </c>
      <c r="C11" s="5">
        <v>1650</v>
      </c>
      <c r="D11" s="6">
        <v>1</v>
      </c>
      <c r="E11" s="6">
        <v>6</v>
      </c>
      <c r="F11" s="5">
        <f t="shared" si="0"/>
        <v>9900</v>
      </c>
    </row>
    <row r="12" spans="1:6" x14ac:dyDescent="0.25">
      <c r="A12" s="6" t="s">
        <v>15</v>
      </c>
      <c r="B12" s="7" t="s">
        <v>14</v>
      </c>
      <c r="C12" s="5">
        <v>1650</v>
      </c>
      <c r="D12" s="6">
        <v>1</v>
      </c>
      <c r="E12" s="6">
        <v>6</v>
      </c>
      <c r="F12" s="5">
        <f t="shared" si="0"/>
        <v>9900</v>
      </c>
    </row>
    <row r="13" spans="1:6" x14ac:dyDescent="0.25">
      <c r="A13" s="7" t="s">
        <v>14</v>
      </c>
      <c r="B13" s="6" t="s">
        <v>13</v>
      </c>
      <c r="C13" s="5">
        <v>1650</v>
      </c>
      <c r="D13" s="6">
        <v>1</v>
      </c>
      <c r="E13" s="6">
        <v>6.5</v>
      </c>
      <c r="F13" s="5">
        <f t="shared" si="0"/>
        <v>10725</v>
      </c>
    </row>
    <row r="14" spans="1:6" x14ac:dyDescent="0.25">
      <c r="A14" s="7" t="s">
        <v>14</v>
      </c>
      <c r="B14" s="7" t="s">
        <v>16</v>
      </c>
      <c r="C14" s="5">
        <v>1650</v>
      </c>
      <c r="D14" s="6">
        <v>1</v>
      </c>
      <c r="E14" s="6">
        <v>2</v>
      </c>
      <c r="F14" s="5">
        <f t="shared" si="0"/>
        <v>3300</v>
      </c>
    </row>
    <row r="15" spans="1:6" x14ac:dyDescent="0.25">
      <c r="A15" s="6" t="s">
        <v>17</v>
      </c>
      <c r="B15" s="6" t="s">
        <v>18</v>
      </c>
      <c r="C15" s="5">
        <v>1650</v>
      </c>
      <c r="D15" s="6">
        <v>1</v>
      </c>
      <c r="E15" s="6">
        <v>4</v>
      </c>
      <c r="F15" s="5">
        <f t="shared" si="0"/>
        <v>6600</v>
      </c>
    </row>
    <row r="16" spans="1:6" x14ac:dyDescent="0.25">
      <c r="A16" s="6" t="s">
        <v>19</v>
      </c>
      <c r="B16" s="6" t="s">
        <v>20</v>
      </c>
      <c r="C16" s="5">
        <v>1650</v>
      </c>
      <c r="D16" s="6">
        <v>1</v>
      </c>
      <c r="E16" s="6">
        <v>3.5</v>
      </c>
      <c r="F16" s="5">
        <f t="shared" si="0"/>
        <v>5775</v>
      </c>
    </row>
    <row r="17" spans="1:6" x14ac:dyDescent="0.25">
      <c r="A17" s="6" t="s">
        <v>17</v>
      </c>
      <c r="B17" s="6" t="s">
        <v>21</v>
      </c>
      <c r="C17" s="5">
        <v>1650</v>
      </c>
      <c r="D17" s="6">
        <v>1</v>
      </c>
      <c r="E17" s="6">
        <v>3</v>
      </c>
      <c r="F17" s="5">
        <f t="shared" si="0"/>
        <v>4950</v>
      </c>
    </row>
    <row r="18" spans="1:6" x14ac:dyDescent="0.25">
      <c r="A18" s="6" t="s">
        <v>13</v>
      </c>
      <c r="B18" s="6" t="s">
        <v>22</v>
      </c>
      <c r="C18" s="5">
        <v>1650</v>
      </c>
      <c r="D18" s="6">
        <v>1</v>
      </c>
      <c r="E18" s="6">
        <v>2</v>
      </c>
      <c r="F18" s="5">
        <f t="shared" si="0"/>
        <v>3300</v>
      </c>
    </row>
    <row r="19" spans="1:6" x14ac:dyDescent="0.25">
      <c r="A19" s="6" t="s">
        <v>13</v>
      </c>
      <c r="B19" s="6" t="s">
        <v>23</v>
      </c>
      <c r="C19" s="5">
        <v>1650</v>
      </c>
      <c r="D19" s="6">
        <v>1</v>
      </c>
      <c r="E19" s="6">
        <v>1</v>
      </c>
      <c r="F19" s="5">
        <f t="shared" si="0"/>
        <v>1650</v>
      </c>
    </row>
    <row r="20" spans="1:6" x14ac:dyDescent="0.25">
      <c r="A20" s="6" t="s">
        <v>24</v>
      </c>
      <c r="B20" s="6" t="s">
        <v>19</v>
      </c>
      <c r="C20" s="5">
        <v>1650</v>
      </c>
      <c r="D20" s="6">
        <v>1</v>
      </c>
      <c r="E20" s="6">
        <v>3.5</v>
      </c>
      <c r="F20" s="5">
        <f t="shared" si="0"/>
        <v>5775</v>
      </c>
    </row>
    <row r="21" spans="1:6" x14ac:dyDescent="0.25">
      <c r="A21" s="6" t="s">
        <v>25</v>
      </c>
      <c r="B21" s="6" t="s">
        <v>26</v>
      </c>
      <c r="C21" s="5">
        <v>1650</v>
      </c>
      <c r="D21" s="6">
        <v>1</v>
      </c>
      <c r="E21" s="6">
        <v>3</v>
      </c>
      <c r="F21" s="5">
        <f t="shared" si="0"/>
        <v>4950</v>
      </c>
    </row>
    <row r="22" spans="1:6" x14ac:dyDescent="0.25">
      <c r="A22" s="6" t="s">
        <v>27</v>
      </c>
      <c r="B22" s="6" t="s">
        <v>28</v>
      </c>
      <c r="C22" s="5">
        <v>1650</v>
      </c>
      <c r="D22" s="6">
        <v>1</v>
      </c>
      <c r="E22" s="6">
        <v>2</v>
      </c>
      <c r="F22" s="5">
        <f t="shared" si="0"/>
        <v>3300</v>
      </c>
    </row>
    <row r="23" spans="1:6" x14ac:dyDescent="0.25">
      <c r="A23" s="7" t="s">
        <v>29</v>
      </c>
      <c r="B23" s="6" t="s">
        <v>30</v>
      </c>
      <c r="C23" s="5">
        <v>1650</v>
      </c>
      <c r="D23" s="6">
        <v>1</v>
      </c>
      <c r="E23" s="6">
        <v>1</v>
      </c>
      <c r="F23" s="5">
        <f t="shared" si="0"/>
        <v>1650</v>
      </c>
    </row>
    <row r="24" spans="1:6" x14ac:dyDescent="0.25">
      <c r="A24" s="7" t="s">
        <v>29</v>
      </c>
      <c r="B24" s="7" t="s">
        <v>29</v>
      </c>
      <c r="C24" s="5">
        <v>1650</v>
      </c>
      <c r="D24" s="6">
        <v>1</v>
      </c>
      <c r="E24" s="6">
        <v>1</v>
      </c>
      <c r="F24" s="5">
        <f t="shared" si="0"/>
        <v>1650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808C-D396-4ACF-B637-03B4D4BDEEE7}">
  <dimension ref="A1:F24"/>
  <sheetViews>
    <sheetView zoomScale="130" zoomScaleNormal="130" workbookViewId="0">
      <selection activeCell="E9" sqref="E9"/>
    </sheetView>
  </sheetViews>
  <sheetFormatPr defaultRowHeight="15" x14ac:dyDescent="0.25"/>
  <cols>
    <col min="1" max="1" width="25.5703125" bestFit="1" customWidth="1"/>
    <col min="2" max="2" width="28.7109375" bestFit="1" customWidth="1"/>
    <col min="3" max="3" width="12" customWidth="1"/>
    <col min="4" max="4" width="14.140625" customWidth="1"/>
    <col min="5" max="5" width="13.28515625" customWidth="1"/>
    <col min="6" max="6" width="6.42578125" bestFit="1" customWidth="1"/>
  </cols>
  <sheetData>
    <row r="1" spans="1:6" x14ac:dyDescent="0.25">
      <c r="A1" s="21"/>
      <c r="B1" s="21" t="s">
        <v>34</v>
      </c>
      <c r="C1" s="21"/>
      <c r="D1" s="21"/>
      <c r="E1" s="21"/>
      <c r="F1" s="21"/>
    </row>
    <row r="2" spans="1:6" ht="25.5" x14ac:dyDescent="0.25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25">
      <c r="A3" s="4" t="s">
        <v>5</v>
      </c>
      <c r="B3" s="4" t="s">
        <v>5</v>
      </c>
      <c r="C3" s="5">
        <v>1600</v>
      </c>
      <c r="D3" s="4">
        <v>1</v>
      </c>
      <c r="E3" s="4">
        <v>12</v>
      </c>
      <c r="F3" s="5">
        <f t="shared" ref="F3:F24" si="0">+C3*D3*E3</f>
        <v>19200</v>
      </c>
    </row>
    <row r="4" spans="1:6" x14ac:dyDescent="0.25">
      <c r="A4" s="4" t="s">
        <v>6</v>
      </c>
      <c r="B4" s="4" t="s">
        <v>7</v>
      </c>
      <c r="C4" s="5">
        <v>1600</v>
      </c>
      <c r="D4" s="4">
        <v>1</v>
      </c>
      <c r="E4" s="4">
        <v>9</v>
      </c>
      <c r="F4" s="5">
        <f t="shared" si="0"/>
        <v>14400</v>
      </c>
    </row>
    <row r="5" spans="1:6" x14ac:dyDescent="0.25">
      <c r="A5" s="4" t="s">
        <v>6</v>
      </c>
      <c r="B5" s="4" t="s">
        <v>8</v>
      </c>
      <c r="C5" s="5">
        <v>1600</v>
      </c>
      <c r="D5" s="4">
        <v>1</v>
      </c>
      <c r="E5" s="4">
        <v>7.5</v>
      </c>
      <c r="F5" s="5">
        <f t="shared" si="0"/>
        <v>12000</v>
      </c>
    </row>
    <row r="6" spans="1:6" x14ac:dyDescent="0.25">
      <c r="A6" s="4" t="s">
        <v>9</v>
      </c>
      <c r="B6" s="4" t="s">
        <v>10</v>
      </c>
      <c r="C6" s="5">
        <v>1600</v>
      </c>
      <c r="D6" s="4">
        <v>1</v>
      </c>
      <c r="E6" s="4">
        <v>9</v>
      </c>
      <c r="F6" s="5">
        <f t="shared" si="0"/>
        <v>14400</v>
      </c>
    </row>
    <row r="7" spans="1:6" x14ac:dyDescent="0.25">
      <c r="A7" s="6" t="s">
        <v>7</v>
      </c>
      <c r="B7" s="6" t="s">
        <v>58</v>
      </c>
      <c r="C7" s="5">
        <v>1600</v>
      </c>
      <c r="D7" s="4">
        <v>1</v>
      </c>
      <c r="E7" s="4">
        <v>7.5</v>
      </c>
      <c r="F7" s="5">
        <f t="shared" si="0"/>
        <v>12000</v>
      </c>
    </row>
    <row r="8" spans="1:6" x14ac:dyDescent="0.25">
      <c r="A8" s="6" t="s">
        <v>11</v>
      </c>
      <c r="B8" s="6" t="s">
        <v>60</v>
      </c>
      <c r="C8" s="5">
        <v>1600</v>
      </c>
      <c r="D8" s="4">
        <v>1</v>
      </c>
      <c r="E8" s="4">
        <v>7</v>
      </c>
      <c r="F8" s="5">
        <f t="shared" si="0"/>
        <v>11200</v>
      </c>
    </row>
    <row r="9" spans="1:6" x14ac:dyDescent="0.25">
      <c r="A9" s="6" t="s">
        <v>12</v>
      </c>
      <c r="B9" s="6" t="s">
        <v>58</v>
      </c>
      <c r="C9" s="5">
        <v>1600</v>
      </c>
      <c r="D9" s="4">
        <v>1</v>
      </c>
      <c r="E9" s="4">
        <v>6.5</v>
      </c>
      <c r="F9" s="5">
        <f t="shared" si="0"/>
        <v>10400</v>
      </c>
    </row>
    <row r="10" spans="1:6" x14ac:dyDescent="0.25">
      <c r="A10" s="6" t="s">
        <v>12</v>
      </c>
      <c r="B10" s="6" t="s">
        <v>59</v>
      </c>
      <c r="C10" s="5">
        <v>1600</v>
      </c>
      <c r="D10" s="4">
        <v>1</v>
      </c>
      <c r="E10" s="4">
        <v>6</v>
      </c>
      <c r="F10" s="5">
        <f t="shared" si="0"/>
        <v>9600</v>
      </c>
    </row>
    <row r="11" spans="1:6" x14ac:dyDescent="0.25">
      <c r="A11" s="6" t="s">
        <v>13</v>
      </c>
      <c r="B11" s="7" t="s">
        <v>14</v>
      </c>
      <c r="C11" s="5">
        <v>1600</v>
      </c>
      <c r="D11" s="6">
        <v>1</v>
      </c>
      <c r="E11" s="6">
        <v>6</v>
      </c>
      <c r="F11" s="5">
        <f t="shared" si="0"/>
        <v>9600</v>
      </c>
    </row>
    <row r="12" spans="1:6" x14ac:dyDescent="0.25">
      <c r="A12" s="6" t="s">
        <v>15</v>
      </c>
      <c r="B12" s="7" t="s">
        <v>14</v>
      </c>
      <c r="C12" s="5">
        <v>1600</v>
      </c>
      <c r="D12" s="6">
        <v>1</v>
      </c>
      <c r="E12" s="6">
        <v>6</v>
      </c>
      <c r="F12" s="5">
        <f t="shared" si="0"/>
        <v>9600</v>
      </c>
    </row>
    <row r="13" spans="1:6" x14ac:dyDescent="0.25">
      <c r="A13" s="7" t="s">
        <v>14</v>
      </c>
      <c r="B13" s="6" t="s">
        <v>13</v>
      </c>
      <c r="C13" s="5">
        <v>1600</v>
      </c>
      <c r="D13" s="6">
        <v>1</v>
      </c>
      <c r="E13" s="6">
        <v>6.5</v>
      </c>
      <c r="F13" s="5">
        <f t="shared" si="0"/>
        <v>10400</v>
      </c>
    </row>
    <row r="14" spans="1:6" x14ac:dyDescent="0.25">
      <c r="A14" s="7" t="s">
        <v>14</v>
      </c>
      <c r="B14" s="7" t="s">
        <v>16</v>
      </c>
      <c r="C14" s="5">
        <v>1600</v>
      </c>
      <c r="D14" s="6">
        <v>1</v>
      </c>
      <c r="E14" s="6">
        <v>2</v>
      </c>
      <c r="F14" s="5">
        <f t="shared" si="0"/>
        <v>3200</v>
      </c>
    </row>
    <row r="15" spans="1:6" x14ac:dyDescent="0.25">
      <c r="A15" s="6" t="s">
        <v>17</v>
      </c>
      <c r="B15" s="6" t="s">
        <v>18</v>
      </c>
      <c r="C15" s="5">
        <v>1600</v>
      </c>
      <c r="D15" s="6">
        <v>1</v>
      </c>
      <c r="E15" s="6">
        <v>4</v>
      </c>
      <c r="F15" s="5">
        <f t="shared" si="0"/>
        <v>6400</v>
      </c>
    </row>
    <row r="16" spans="1:6" x14ac:dyDescent="0.25">
      <c r="A16" s="6" t="s">
        <v>19</v>
      </c>
      <c r="B16" s="6" t="s">
        <v>20</v>
      </c>
      <c r="C16" s="5">
        <v>1600</v>
      </c>
      <c r="D16" s="6">
        <v>1</v>
      </c>
      <c r="E16" s="6">
        <v>3.5</v>
      </c>
      <c r="F16" s="5">
        <f t="shared" si="0"/>
        <v>5600</v>
      </c>
    </row>
    <row r="17" spans="1:6" x14ac:dyDescent="0.25">
      <c r="A17" s="6" t="s">
        <v>17</v>
      </c>
      <c r="B17" s="6" t="s">
        <v>21</v>
      </c>
      <c r="C17" s="5">
        <v>1600</v>
      </c>
      <c r="D17" s="6">
        <v>1</v>
      </c>
      <c r="E17" s="6">
        <v>3</v>
      </c>
      <c r="F17" s="5">
        <f t="shared" si="0"/>
        <v>4800</v>
      </c>
    </row>
    <row r="18" spans="1:6" x14ac:dyDescent="0.25">
      <c r="A18" s="6" t="s">
        <v>13</v>
      </c>
      <c r="B18" s="6" t="s">
        <v>22</v>
      </c>
      <c r="C18" s="5">
        <v>1600</v>
      </c>
      <c r="D18" s="6">
        <v>1</v>
      </c>
      <c r="E18" s="6">
        <v>2</v>
      </c>
      <c r="F18" s="5">
        <f t="shared" si="0"/>
        <v>3200</v>
      </c>
    </row>
    <row r="19" spans="1:6" x14ac:dyDescent="0.25">
      <c r="A19" s="6" t="s">
        <v>13</v>
      </c>
      <c r="B19" s="6" t="s">
        <v>23</v>
      </c>
      <c r="C19" s="5">
        <v>1600</v>
      </c>
      <c r="D19" s="6">
        <v>1</v>
      </c>
      <c r="E19" s="6">
        <v>1</v>
      </c>
      <c r="F19" s="5">
        <f t="shared" si="0"/>
        <v>1600</v>
      </c>
    </row>
    <row r="20" spans="1:6" x14ac:dyDescent="0.25">
      <c r="A20" s="6" t="s">
        <v>24</v>
      </c>
      <c r="B20" s="6" t="s">
        <v>19</v>
      </c>
      <c r="C20" s="5">
        <v>1600</v>
      </c>
      <c r="D20" s="6">
        <v>1</v>
      </c>
      <c r="E20" s="6">
        <v>3.5</v>
      </c>
      <c r="F20" s="5">
        <f t="shared" si="0"/>
        <v>5600</v>
      </c>
    </row>
    <row r="21" spans="1:6" x14ac:dyDescent="0.25">
      <c r="A21" s="6" t="s">
        <v>25</v>
      </c>
      <c r="B21" s="6" t="s">
        <v>26</v>
      </c>
      <c r="C21" s="5">
        <v>1600</v>
      </c>
      <c r="D21" s="6">
        <v>1</v>
      </c>
      <c r="E21" s="6">
        <v>3</v>
      </c>
      <c r="F21" s="5">
        <f t="shared" si="0"/>
        <v>4800</v>
      </c>
    </row>
    <row r="22" spans="1:6" x14ac:dyDescent="0.25">
      <c r="A22" s="6" t="s">
        <v>27</v>
      </c>
      <c r="B22" s="6" t="s">
        <v>28</v>
      </c>
      <c r="C22" s="5">
        <v>1600</v>
      </c>
      <c r="D22" s="6">
        <v>1</v>
      </c>
      <c r="E22" s="6">
        <v>2</v>
      </c>
      <c r="F22" s="5">
        <f t="shared" si="0"/>
        <v>3200</v>
      </c>
    </row>
    <row r="23" spans="1:6" x14ac:dyDescent="0.25">
      <c r="A23" s="7" t="s">
        <v>29</v>
      </c>
      <c r="B23" s="6" t="s">
        <v>30</v>
      </c>
      <c r="C23" s="5">
        <v>1600</v>
      </c>
      <c r="D23" s="6">
        <v>1</v>
      </c>
      <c r="E23" s="6">
        <v>1</v>
      </c>
      <c r="F23" s="5">
        <f t="shared" si="0"/>
        <v>1600</v>
      </c>
    </row>
    <row r="24" spans="1:6" x14ac:dyDescent="0.25">
      <c r="A24" s="7" t="s">
        <v>29</v>
      </c>
      <c r="B24" s="7" t="s">
        <v>29</v>
      </c>
      <c r="C24" s="5">
        <v>1600</v>
      </c>
      <c r="D24" s="6">
        <v>1</v>
      </c>
      <c r="E24" s="6">
        <v>1</v>
      </c>
      <c r="F24" s="5">
        <f t="shared" si="0"/>
        <v>1600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CE8C-EA0E-44E7-8E96-01053F5249EE}">
  <dimension ref="A1:F24"/>
  <sheetViews>
    <sheetView zoomScale="145" zoomScaleNormal="145" workbookViewId="0">
      <selection activeCell="D6" sqref="D6"/>
    </sheetView>
  </sheetViews>
  <sheetFormatPr defaultRowHeight="15" x14ac:dyDescent="0.25"/>
  <cols>
    <col min="1" max="1" width="25.5703125" bestFit="1" customWidth="1"/>
    <col min="2" max="2" width="28.7109375" bestFit="1" customWidth="1"/>
    <col min="3" max="3" width="15.140625" customWidth="1"/>
    <col min="4" max="4" width="17" customWidth="1"/>
    <col min="5" max="5" width="10.42578125" bestFit="1" customWidth="1"/>
    <col min="6" max="6" width="6.42578125" bestFit="1" customWidth="1"/>
  </cols>
  <sheetData>
    <row r="1" spans="1:6" x14ac:dyDescent="0.25">
      <c r="A1" s="21"/>
      <c r="B1" s="21" t="s">
        <v>36</v>
      </c>
      <c r="C1" s="21"/>
      <c r="D1" s="21"/>
      <c r="E1" s="21"/>
      <c r="F1" s="21"/>
    </row>
    <row r="2" spans="1:6" ht="25.5" x14ac:dyDescent="0.25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25">
      <c r="A3" s="4" t="s">
        <v>5</v>
      </c>
      <c r="B3" s="4" t="s">
        <v>5</v>
      </c>
      <c r="C3" s="5">
        <v>1550</v>
      </c>
      <c r="D3" s="4">
        <v>1</v>
      </c>
      <c r="E3" s="4">
        <v>12</v>
      </c>
      <c r="F3" s="5">
        <f t="shared" ref="F3:F24" si="0">+C3*D3*E3</f>
        <v>18600</v>
      </c>
    </row>
    <row r="4" spans="1:6" x14ac:dyDescent="0.25">
      <c r="A4" s="4" t="s">
        <v>6</v>
      </c>
      <c r="B4" s="4" t="s">
        <v>7</v>
      </c>
      <c r="C4" s="5">
        <v>1550</v>
      </c>
      <c r="D4" s="4">
        <v>1</v>
      </c>
      <c r="E4" s="4">
        <v>9</v>
      </c>
      <c r="F4" s="5">
        <f t="shared" si="0"/>
        <v>13950</v>
      </c>
    </row>
    <row r="5" spans="1:6" x14ac:dyDescent="0.25">
      <c r="A5" s="4" t="s">
        <v>6</v>
      </c>
      <c r="B5" s="4" t="s">
        <v>8</v>
      </c>
      <c r="C5" s="5">
        <v>1550</v>
      </c>
      <c r="D5" s="4">
        <v>1</v>
      </c>
      <c r="E5" s="4">
        <v>7.5</v>
      </c>
      <c r="F5" s="5">
        <f t="shared" si="0"/>
        <v>11625</v>
      </c>
    </row>
    <row r="6" spans="1:6" x14ac:dyDescent="0.25">
      <c r="A6" s="4" t="s">
        <v>9</v>
      </c>
      <c r="B6" s="4" t="s">
        <v>10</v>
      </c>
      <c r="C6" s="5">
        <v>1550</v>
      </c>
      <c r="D6" s="4">
        <v>1</v>
      </c>
      <c r="E6" s="4">
        <v>9</v>
      </c>
      <c r="F6" s="5">
        <f t="shared" si="0"/>
        <v>13950</v>
      </c>
    </row>
    <row r="7" spans="1:6" x14ac:dyDescent="0.25">
      <c r="A7" s="6" t="s">
        <v>7</v>
      </c>
      <c r="B7" s="6" t="s">
        <v>58</v>
      </c>
      <c r="C7" s="5">
        <v>1550</v>
      </c>
      <c r="D7" s="4">
        <v>1</v>
      </c>
      <c r="E7" s="4">
        <v>7.5</v>
      </c>
      <c r="F7" s="5">
        <f t="shared" si="0"/>
        <v>11625</v>
      </c>
    </row>
    <row r="8" spans="1:6" x14ac:dyDescent="0.25">
      <c r="A8" s="6" t="s">
        <v>11</v>
      </c>
      <c r="B8" s="6" t="s">
        <v>60</v>
      </c>
      <c r="C8" s="5">
        <v>1550</v>
      </c>
      <c r="D8" s="4">
        <v>1</v>
      </c>
      <c r="E8" s="4">
        <v>7</v>
      </c>
      <c r="F8" s="5">
        <f t="shared" si="0"/>
        <v>10850</v>
      </c>
    </row>
    <row r="9" spans="1:6" x14ac:dyDescent="0.25">
      <c r="A9" s="6" t="s">
        <v>12</v>
      </c>
      <c r="B9" s="6" t="s">
        <v>58</v>
      </c>
      <c r="C9" s="5">
        <v>1550</v>
      </c>
      <c r="D9" s="4">
        <v>1</v>
      </c>
      <c r="E9" s="4">
        <v>6.5</v>
      </c>
      <c r="F9" s="5">
        <f t="shared" si="0"/>
        <v>10075</v>
      </c>
    </row>
    <row r="10" spans="1:6" x14ac:dyDescent="0.25">
      <c r="A10" s="6" t="s">
        <v>12</v>
      </c>
      <c r="B10" s="6" t="s">
        <v>59</v>
      </c>
      <c r="C10" s="5">
        <v>1550</v>
      </c>
      <c r="D10" s="4">
        <v>1</v>
      </c>
      <c r="E10" s="4">
        <v>6</v>
      </c>
      <c r="F10" s="5">
        <f t="shared" si="0"/>
        <v>9300</v>
      </c>
    </row>
    <row r="11" spans="1:6" x14ac:dyDescent="0.25">
      <c r="A11" s="6" t="s">
        <v>13</v>
      </c>
      <c r="B11" s="7" t="s">
        <v>14</v>
      </c>
      <c r="C11" s="5">
        <v>1550</v>
      </c>
      <c r="D11" s="6">
        <v>1</v>
      </c>
      <c r="E11" s="6">
        <v>6</v>
      </c>
      <c r="F11" s="5">
        <f t="shared" si="0"/>
        <v>9300</v>
      </c>
    </row>
    <row r="12" spans="1:6" x14ac:dyDescent="0.25">
      <c r="A12" s="6" t="s">
        <v>15</v>
      </c>
      <c r="B12" s="7" t="s">
        <v>14</v>
      </c>
      <c r="C12" s="5">
        <v>1550</v>
      </c>
      <c r="D12" s="6">
        <v>1</v>
      </c>
      <c r="E12" s="6">
        <v>6</v>
      </c>
      <c r="F12" s="5">
        <f t="shared" si="0"/>
        <v>9300</v>
      </c>
    </row>
    <row r="13" spans="1:6" x14ac:dyDescent="0.25">
      <c r="A13" s="7" t="s">
        <v>14</v>
      </c>
      <c r="B13" s="6" t="s">
        <v>13</v>
      </c>
      <c r="C13" s="5">
        <v>1550</v>
      </c>
      <c r="D13" s="6">
        <v>1</v>
      </c>
      <c r="E13" s="6">
        <v>6.5</v>
      </c>
      <c r="F13" s="5">
        <f t="shared" si="0"/>
        <v>10075</v>
      </c>
    </row>
    <row r="14" spans="1:6" x14ac:dyDescent="0.25">
      <c r="A14" s="7" t="s">
        <v>14</v>
      </c>
      <c r="B14" s="7" t="s">
        <v>16</v>
      </c>
      <c r="C14" s="5">
        <v>1550</v>
      </c>
      <c r="D14" s="6">
        <v>1</v>
      </c>
      <c r="E14" s="6">
        <v>2</v>
      </c>
      <c r="F14" s="5">
        <f t="shared" si="0"/>
        <v>3100</v>
      </c>
    </row>
    <row r="15" spans="1:6" x14ac:dyDescent="0.25">
      <c r="A15" s="6" t="s">
        <v>17</v>
      </c>
      <c r="B15" s="6" t="s">
        <v>18</v>
      </c>
      <c r="C15" s="5">
        <v>1550</v>
      </c>
      <c r="D15" s="6">
        <v>1</v>
      </c>
      <c r="E15" s="6">
        <v>4</v>
      </c>
      <c r="F15" s="5">
        <f t="shared" si="0"/>
        <v>6200</v>
      </c>
    </row>
    <row r="16" spans="1:6" x14ac:dyDescent="0.25">
      <c r="A16" s="6" t="s">
        <v>19</v>
      </c>
      <c r="B16" s="6" t="s">
        <v>20</v>
      </c>
      <c r="C16" s="5">
        <v>1550</v>
      </c>
      <c r="D16" s="6">
        <v>1</v>
      </c>
      <c r="E16" s="6">
        <v>3.5</v>
      </c>
      <c r="F16" s="5">
        <f t="shared" si="0"/>
        <v>5425</v>
      </c>
    </row>
    <row r="17" spans="1:6" x14ac:dyDescent="0.25">
      <c r="A17" s="6" t="s">
        <v>17</v>
      </c>
      <c r="B17" s="6" t="s">
        <v>21</v>
      </c>
      <c r="C17" s="5">
        <v>1550</v>
      </c>
      <c r="D17" s="6">
        <v>1</v>
      </c>
      <c r="E17" s="6">
        <v>3</v>
      </c>
      <c r="F17" s="5">
        <f t="shared" si="0"/>
        <v>4650</v>
      </c>
    </row>
    <row r="18" spans="1:6" x14ac:dyDescent="0.25">
      <c r="A18" s="6" t="s">
        <v>13</v>
      </c>
      <c r="B18" s="6" t="s">
        <v>22</v>
      </c>
      <c r="C18" s="5">
        <v>1550</v>
      </c>
      <c r="D18" s="6">
        <v>1</v>
      </c>
      <c r="E18" s="6">
        <v>2</v>
      </c>
      <c r="F18" s="5">
        <f t="shared" si="0"/>
        <v>3100</v>
      </c>
    </row>
    <row r="19" spans="1:6" x14ac:dyDescent="0.25">
      <c r="A19" s="6" t="s">
        <v>13</v>
      </c>
      <c r="B19" s="6" t="s">
        <v>23</v>
      </c>
      <c r="C19" s="5">
        <v>1550</v>
      </c>
      <c r="D19" s="6">
        <v>1</v>
      </c>
      <c r="E19" s="6">
        <v>1</v>
      </c>
      <c r="F19" s="5">
        <f t="shared" si="0"/>
        <v>1550</v>
      </c>
    </row>
    <row r="20" spans="1:6" x14ac:dyDescent="0.25">
      <c r="A20" s="6" t="s">
        <v>24</v>
      </c>
      <c r="B20" s="6" t="s">
        <v>19</v>
      </c>
      <c r="C20" s="5">
        <v>1550</v>
      </c>
      <c r="D20" s="6">
        <v>1</v>
      </c>
      <c r="E20" s="6">
        <v>3.5</v>
      </c>
      <c r="F20" s="5">
        <f t="shared" si="0"/>
        <v>5425</v>
      </c>
    </row>
    <row r="21" spans="1:6" x14ac:dyDescent="0.25">
      <c r="A21" s="6" t="s">
        <v>25</v>
      </c>
      <c r="B21" s="6" t="s">
        <v>26</v>
      </c>
      <c r="C21" s="5">
        <v>1550</v>
      </c>
      <c r="D21" s="6">
        <v>1</v>
      </c>
      <c r="E21" s="6">
        <v>3</v>
      </c>
      <c r="F21" s="5">
        <f t="shared" si="0"/>
        <v>4650</v>
      </c>
    </row>
    <row r="22" spans="1:6" x14ac:dyDescent="0.25">
      <c r="A22" s="6" t="s">
        <v>27</v>
      </c>
      <c r="B22" s="6" t="s">
        <v>28</v>
      </c>
      <c r="C22" s="5">
        <v>1550</v>
      </c>
      <c r="D22" s="6">
        <v>1</v>
      </c>
      <c r="E22" s="6">
        <v>2</v>
      </c>
      <c r="F22" s="5">
        <f t="shared" si="0"/>
        <v>3100</v>
      </c>
    </row>
    <row r="23" spans="1:6" x14ac:dyDescent="0.25">
      <c r="A23" s="7" t="s">
        <v>29</v>
      </c>
      <c r="B23" s="6" t="s">
        <v>30</v>
      </c>
      <c r="C23" s="5">
        <v>1550</v>
      </c>
      <c r="D23" s="6">
        <v>1</v>
      </c>
      <c r="E23" s="6">
        <v>1</v>
      </c>
      <c r="F23" s="5">
        <f t="shared" si="0"/>
        <v>1550</v>
      </c>
    </row>
    <row r="24" spans="1:6" x14ac:dyDescent="0.25">
      <c r="A24" s="7" t="s">
        <v>29</v>
      </c>
      <c r="B24" s="7" t="s">
        <v>29</v>
      </c>
      <c r="C24" s="5">
        <v>1550</v>
      </c>
      <c r="D24" s="6">
        <v>1</v>
      </c>
      <c r="E24" s="6">
        <v>1</v>
      </c>
      <c r="F24" s="5">
        <f t="shared" si="0"/>
        <v>1550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C256-FB0A-4C3F-891F-D372E6DADF02}">
  <dimension ref="A1:F29"/>
  <sheetViews>
    <sheetView zoomScale="130" zoomScaleNormal="130" workbookViewId="0">
      <selection activeCell="K39" sqref="K39"/>
    </sheetView>
  </sheetViews>
  <sheetFormatPr defaultRowHeight="15" x14ac:dyDescent="0.25"/>
  <cols>
    <col min="1" max="1" width="20.5703125" bestFit="1" customWidth="1"/>
    <col min="2" max="2" width="24.140625" bestFit="1" customWidth="1"/>
    <col min="3" max="3" width="16.42578125" customWidth="1"/>
    <col min="4" max="4" width="6.7109375" bestFit="1" customWidth="1"/>
    <col min="5" max="5" width="5.7109375" bestFit="1" customWidth="1"/>
    <col min="6" max="6" width="6.42578125" bestFit="1" customWidth="1"/>
  </cols>
  <sheetData>
    <row r="1" spans="1:6" x14ac:dyDescent="0.25">
      <c r="B1" s="3" t="s">
        <v>38</v>
      </c>
    </row>
    <row r="2" spans="1:6" x14ac:dyDescent="0.25">
      <c r="A2" s="14" t="s">
        <v>53</v>
      </c>
      <c r="B2" s="13"/>
      <c r="C2" s="15" t="s">
        <v>54</v>
      </c>
      <c r="D2" s="12" t="s">
        <v>55</v>
      </c>
      <c r="E2" s="13" t="s">
        <v>2</v>
      </c>
      <c r="F2" s="13" t="s">
        <v>3</v>
      </c>
    </row>
    <row r="3" spans="1:6" x14ac:dyDescent="0.25">
      <c r="A3" s="9" t="s">
        <v>5</v>
      </c>
      <c r="B3" s="9" t="s">
        <v>39</v>
      </c>
      <c r="C3" s="10">
        <v>1500</v>
      </c>
      <c r="D3" s="9">
        <v>0</v>
      </c>
      <c r="E3" s="9">
        <v>13</v>
      </c>
      <c r="F3" s="10">
        <f t="shared" ref="F3:F29" si="0">+C3*D3*E3</f>
        <v>0</v>
      </c>
    </row>
    <row r="4" spans="1:6" x14ac:dyDescent="0.25">
      <c r="A4" s="9" t="s">
        <v>5</v>
      </c>
      <c r="B4" s="9" t="s">
        <v>40</v>
      </c>
      <c r="C4" s="10">
        <v>1500</v>
      </c>
      <c r="D4" s="9">
        <v>0.5</v>
      </c>
      <c r="E4" s="9">
        <v>13</v>
      </c>
      <c r="F4" s="10">
        <f t="shared" si="0"/>
        <v>9750</v>
      </c>
    </row>
    <row r="5" spans="1:6" x14ac:dyDescent="0.25">
      <c r="A5" s="9" t="s">
        <v>5</v>
      </c>
      <c r="B5" s="9" t="s">
        <v>41</v>
      </c>
      <c r="C5" s="10">
        <v>1500</v>
      </c>
      <c r="D5" s="9">
        <v>1</v>
      </c>
      <c r="E5" s="9">
        <v>13</v>
      </c>
      <c r="F5" s="10">
        <f t="shared" si="0"/>
        <v>19500</v>
      </c>
    </row>
    <row r="6" spans="1:6" x14ac:dyDescent="0.25">
      <c r="A6" s="9" t="s">
        <v>11</v>
      </c>
      <c r="B6" s="9" t="s">
        <v>39</v>
      </c>
      <c r="C6" s="10">
        <v>1500</v>
      </c>
      <c r="D6" s="9">
        <v>0</v>
      </c>
      <c r="E6" s="9">
        <v>12</v>
      </c>
      <c r="F6" s="10">
        <f t="shared" si="0"/>
        <v>0</v>
      </c>
    </row>
    <row r="7" spans="1:6" x14ac:dyDescent="0.25">
      <c r="A7" s="9" t="s">
        <v>11</v>
      </c>
      <c r="B7" s="9" t="s">
        <v>40</v>
      </c>
      <c r="C7" s="10">
        <v>1500</v>
      </c>
      <c r="D7" s="9">
        <v>0.5</v>
      </c>
      <c r="E7" s="9">
        <v>12</v>
      </c>
      <c r="F7" s="10">
        <f t="shared" si="0"/>
        <v>9000</v>
      </c>
    </row>
    <row r="8" spans="1:6" x14ac:dyDescent="0.25">
      <c r="A8" s="9" t="s">
        <v>11</v>
      </c>
      <c r="B8" s="9" t="s">
        <v>41</v>
      </c>
      <c r="C8" s="10">
        <v>1500</v>
      </c>
      <c r="D8" s="9">
        <v>1</v>
      </c>
      <c r="E8" s="9">
        <v>12</v>
      </c>
      <c r="F8" s="10">
        <f t="shared" si="0"/>
        <v>18000</v>
      </c>
    </row>
    <row r="9" spans="1:6" x14ac:dyDescent="0.25">
      <c r="A9" s="9" t="s">
        <v>42</v>
      </c>
      <c r="B9" s="9" t="s">
        <v>39</v>
      </c>
      <c r="C9" s="10">
        <v>1500</v>
      </c>
      <c r="D9" s="9">
        <v>0</v>
      </c>
      <c r="E9" s="9">
        <v>11</v>
      </c>
      <c r="F9" s="10">
        <f t="shared" si="0"/>
        <v>0</v>
      </c>
    </row>
    <row r="10" spans="1:6" x14ac:dyDescent="0.25">
      <c r="A10" s="9" t="s">
        <v>42</v>
      </c>
      <c r="B10" s="9" t="s">
        <v>40</v>
      </c>
      <c r="C10" s="10">
        <v>1500</v>
      </c>
      <c r="D10" s="9">
        <v>0.5</v>
      </c>
      <c r="E10" s="9">
        <v>11</v>
      </c>
      <c r="F10" s="10">
        <f t="shared" si="0"/>
        <v>8250</v>
      </c>
    </row>
    <row r="11" spans="1:6" x14ac:dyDescent="0.25">
      <c r="A11" s="9" t="s">
        <v>42</v>
      </c>
      <c r="B11" s="9" t="s">
        <v>41</v>
      </c>
      <c r="C11" s="10">
        <v>1500</v>
      </c>
      <c r="D11" s="9">
        <v>1</v>
      </c>
      <c r="E11" s="9">
        <v>11</v>
      </c>
      <c r="F11" s="10">
        <f t="shared" si="0"/>
        <v>16500</v>
      </c>
    </row>
    <row r="12" spans="1:6" x14ac:dyDescent="0.25">
      <c r="A12" s="9" t="s">
        <v>19</v>
      </c>
      <c r="B12" s="9" t="s">
        <v>39</v>
      </c>
      <c r="C12" s="10">
        <v>1500</v>
      </c>
      <c r="D12" s="9">
        <v>0</v>
      </c>
      <c r="E12" s="9">
        <v>10</v>
      </c>
      <c r="F12" s="10">
        <f t="shared" si="0"/>
        <v>0</v>
      </c>
    </row>
    <row r="13" spans="1:6" x14ac:dyDescent="0.25">
      <c r="A13" s="9" t="s">
        <v>19</v>
      </c>
      <c r="B13" s="9" t="s">
        <v>40</v>
      </c>
      <c r="C13" s="10">
        <v>1500</v>
      </c>
      <c r="D13" s="9">
        <v>0.5</v>
      </c>
      <c r="E13" s="9">
        <v>10</v>
      </c>
      <c r="F13" s="10">
        <f t="shared" si="0"/>
        <v>7500</v>
      </c>
    </row>
    <row r="14" spans="1:6" x14ac:dyDescent="0.25">
      <c r="A14" s="9" t="s">
        <v>19</v>
      </c>
      <c r="B14" s="9" t="s">
        <v>41</v>
      </c>
      <c r="C14" s="10">
        <v>1500</v>
      </c>
      <c r="D14" s="9">
        <v>1</v>
      </c>
      <c r="E14" s="9">
        <v>10</v>
      </c>
      <c r="F14" s="10">
        <f t="shared" si="0"/>
        <v>15000</v>
      </c>
    </row>
    <row r="15" spans="1:6" x14ac:dyDescent="0.25">
      <c r="A15" s="9" t="s">
        <v>43</v>
      </c>
      <c r="B15" s="9" t="s">
        <v>39</v>
      </c>
      <c r="C15" s="10">
        <v>1500</v>
      </c>
      <c r="D15" s="9">
        <v>0</v>
      </c>
      <c r="E15" s="9">
        <v>10</v>
      </c>
      <c r="F15" s="10">
        <f t="shared" si="0"/>
        <v>0</v>
      </c>
    </row>
    <row r="16" spans="1:6" x14ac:dyDescent="0.25">
      <c r="A16" s="9" t="s">
        <v>43</v>
      </c>
      <c r="B16" s="9" t="s">
        <v>40</v>
      </c>
      <c r="C16" s="10">
        <v>1500</v>
      </c>
      <c r="D16" s="9">
        <v>0.5</v>
      </c>
      <c r="E16" s="9">
        <v>10</v>
      </c>
      <c r="F16" s="10">
        <f t="shared" si="0"/>
        <v>7500</v>
      </c>
    </row>
    <row r="17" spans="1:6" x14ac:dyDescent="0.25">
      <c r="A17" s="9" t="s">
        <v>43</v>
      </c>
      <c r="B17" s="9" t="s">
        <v>41</v>
      </c>
      <c r="C17" s="10">
        <v>1500</v>
      </c>
      <c r="D17" s="9">
        <v>1</v>
      </c>
      <c r="E17" s="9">
        <v>10</v>
      </c>
      <c r="F17" s="10">
        <f t="shared" si="0"/>
        <v>15000</v>
      </c>
    </row>
    <row r="18" spans="1:6" x14ac:dyDescent="0.25">
      <c r="A18" s="9" t="s">
        <v>21</v>
      </c>
      <c r="B18" s="9" t="s">
        <v>39</v>
      </c>
      <c r="C18" s="10">
        <v>1500</v>
      </c>
      <c r="D18" s="9">
        <v>0</v>
      </c>
      <c r="E18" s="9">
        <v>8</v>
      </c>
      <c r="F18" s="10">
        <f t="shared" si="0"/>
        <v>0</v>
      </c>
    </row>
    <row r="19" spans="1:6" x14ac:dyDescent="0.25">
      <c r="A19" s="9" t="s">
        <v>21</v>
      </c>
      <c r="B19" s="9" t="s">
        <v>40</v>
      </c>
      <c r="C19" s="10">
        <v>1500</v>
      </c>
      <c r="D19" s="9">
        <v>0.5</v>
      </c>
      <c r="E19" s="9">
        <v>8</v>
      </c>
      <c r="F19" s="10">
        <f t="shared" si="0"/>
        <v>6000</v>
      </c>
    </row>
    <row r="20" spans="1:6" x14ac:dyDescent="0.25">
      <c r="A20" s="9" t="s">
        <v>21</v>
      </c>
      <c r="B20" s="9" t="s">
        <v>41</v>
      </c>
      <c r="C20" s="10">
        <v>1500</v>
      </c>
      <c r="D20" s="9">
        <v>1</v>
      </c>
      <c r="E20" s="9">
        <v>8</v>
      </c>
      <c r="F20" s="10">
        <f t="shared" si="0"/>
        <v>12000</v>
      </c>
    </row>
    <row r="21" spans="1:6" x14ac:dyDescent="0.25">
      <c r="A21" s="9" t="s">
        <v>44</v>
      </c>
      <c r="B21" s="9" t="s">
        <v>39</v>
      </c>
      <c r="C21" s="10">
        <v>1500</v>
      </c>
      <c r="D21" s="9">
        <v>0</v>
      </c>
      <c r="E21" s="9">
        <v>4</v>
      </c>
      <c r="F21" s="10">
        <f t="shared" si="0"/>
        <v>0</v>
      </c>
    </row>
    <row r="22" spans="1:6" x14ac:dyDescent="0.25">
      <c r="A22" s="9" t="s">
        <v>45</v>
      </c>
      <c r="B22" s="9" t="s">
        <v>40</v>
      </c>
      <c r="C22" s="10">
        <v>1500</v>
      </c>
      <c r="D22" s="9">
        <v>0.5</v>
      </c>
      <c r="E22" s="9">
        <v>4</v>
      </c>
      <c r="F22" s="10">
        <f t="shared" si="0"/>
        <v>3000</v>
      </c>
    </row>
    <row r="23" spans="1:6" x14ac:dyDescent="0.25">
      <c r="A23" s="9" t="s">
        <v>44</v>
      </c>
      <c r="B23" s="9" t="s">
        <v>41</v>
      </c>
      <c r="C23" s="10">
        <v>1500</v>
      </c>
      <c r="D23" s="9">
        <v>1</v>
      </c>
      <c r="E23" s="9">
        <v>4</v>
      </c>
      <c r="F23" s="10">
        <f t="shared" si="0"/>
        <v>6000</v>
      </c>
    </row>
    <row r="24" spans="1:6" x14ac:dyDescent="0.25">
      <c r="A24" s="9" t="s">
        <v>46</v>
      </c>
      <c r="B24" s="9" t="s">
        <v>39</v>
      </c>
      <c r="C24" s="10">
        <v>1500</v>
      </c>
      <c r="D24" s="9">
        <v>0</v>
      </c>
      <c r="E24" s="9">
        <v>3</v>
      </c>
      <c r="F24" s="10">
        <f t="shared" si="0"/>
        <v>0</v>
      </c>
    </row>
    <row r="25" spans="1:6" x14ac:dyDescent="0.25">
      <c r="A25" s="9" t="s">
        <v>47</v>
      </c>
      <c r="B25" s="9" t="s">
        <v>40</v>
      </c>
      <c r="C25" s="10">
        <v>1500</v>
      </c>
      <c r="D25" s="9">
        <v>0.5</v>
      </c>
      <c r="E25" s="9">
        <v>3</v>
      </c>
      <c r="F25" s="10">
        <f t="shared" si="0"/>
        <v>2250</v>
      </c>
    </row>
    <row r="26" spans="1:6" x14ac:dyDescent="0.25">
      <c r="A26" s="9" t="s">
        <v>48</v>
      </c>
      <c r="B26" s="9" t="s">
        <v>41</v>
      </c>
      <c r="C26" s="10">
        <v>1500</v>
      </c>
      <c r="D26" s="9">
        <v>1</v>
      </c>
      <c r="E26" s="9">
        <v>3</v>
      </c>
      <c r="F26" s="10">
        <f t="shared" si="0"/>
        <v>4500</v>
      </c>
    </row>
    <row r="27" spans="1:6" x14ac:dyDescent="0.25">
      <c r="A27" s="9" t="s">
        <v>49</v>
      </c>
      <c r="B27" s="9" t="s">
        <v>39</v>
      </c>
      <c r="C27" s="10">
        <v>1500</v>
      </c>
      <c r="D27" s="9">
        <v>0</v>
      </c>
      <c r="E27" s="9">
        <v>1</v>
      </c>
      <c r="F27" s="10">
        <f t="shared" si="0"/>
        <v>0</v>
      </c>
    </row>
    <row r="28" spans="1:6" x14ac:dyDescent="0.25">
      <c r="A28" s="9" t="s">
        <v>49</v>
      </c>
      <c r="B28" s="9" t="s">
        <v>40</v>
      </c>
      <c r="C28" s="10">
        <v>1500</v>
      </c>
      <c r="D28" s="9">
        <v>0.5</v>
      </c>
      <c r="E28" s="9">
        <v>1</v>
      </c>
      <c r="F28" s="10">
        <f t="shared" si="0"/>
        <v>750</v>
      </c>
    </row>
    <row r="29" spans="1:6" x14ac:dyDescent="0.25">
      <c r="A29" s="9" t="s">
        <v>49</v>
      </c>
      <c r="B29" s="9" t="s">
        <v>41</v>
      </c>
      <c r="C29" s="10">
        <v>1500</v>
      </c>
      <c r="D29" s="9">
        <v>1</v>
      </c>
      <c r="E29" s="9">
        <v>1</v>
      </c>
      <c r="F29" s="10">
        <f t="shared" si="0"/>
        <v>1500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193AF8-CC5F-4B81-A931-1B9DF4CE3D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</vt:i4>
      </vt:variant>
    </vt:vector>
  </HeadingPairs>
  <TitlesOfParts>
    <vt:vector size="12" baseType="lpstr">
      <vt:lpstr>Calcolo semplificato</vt:lpstr>
      <vt:lpstr>20 anni al 30.6.24</vt:lpstr>
      <vt:lpstr>21 anni al 30.6.24</vt:lpstr>
      <vt:lpstr>22 anni al 30.6.24</vt:lpstr>
      <vt:lpstr>23 anni al 30.6.24</vt:lpstr>
      <vt:lpstr>24 anni al 30.6.24</vt:lpstr>
      <vt:lpstr>25 anni al 30.6.24</vt:lpstr>
      <vt:lpstr>26 anni al 30.6.24</vt:lpstr>
      <vt:lpstr>27 anni al 30.6.24</vt:lpstr>
      <vt:lpstr>28 anni al 30.6.24</vt:lpstr>
      <vt:lpstr>29-33 anni al 30.6.24</vt:lpstr>
      <vt:lpstr>'Calcolo semplificato'!Area_stampa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licenze fipav</dc:creator>
  <cp:lastModifiedBy>Sabatino Pizzano</cp:lastModifiedBy>
  <cp:lastPrinted>2024-02-19T17:02:46Z</cp:lastPrinted>
  <dcterms:created xsi:type="dcterms:W3CDTF">2024-02-05T12:27:52Z</dcterms:created>
  <dcterms:modified xsi:type="dcterms:W3CDTF">2024-05-31T09:16:20Z</dcterms:modified>
</cp:coreProperties>
</file>